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roslava.sykorova\Desktop\Rozpočty neoceněné\"/>
    </mc:Choice>
  </mc:AlternateContent>
  <bookViews>
    <workbookView xWindow="0" yWindow="0" windowWidth="0" windowHeight="0"/>
  </bookViews>
  <sheets>
    <sheet name="Rekapitulace stavby" sheetId="1" r:id="rId1"/>
    <sheet name="SO 101.1 - CHODNÍK - UZNA..." sheetId="2" r:id="rId2"/>
    <sheet name="SO 101.2 - CHODNÍK - NEUZ..." sheetId="3" r:id="rId3"/>
    <sheet name="SO 401 - METROPOLITNÍ SÍŤ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101.1 - CHODNÍK - UZNA...'!$C$124:$K$366</definedName>
    <definedName name="_xlnm.Print_Area" localSheetId="1">'SO 101.1 - CHODNÍK - UZNA...'!$C$4:$J$76,'SO 101.1 - CHODNÍK - UZNA...'!$C$82:$J$106,'SO 101.1 - CHODNÍK - UZNA...'!$C$112:$K$366</definedName>
    <definedName name="_xlnm.Print_Titles" localSheetId="1">'SO 101.1 - CHODNÍK - UZNA...'!$124:$124</definedName>
    <definedName name="_xlnm._FilterDatabase" localSheetId="2" hidden="1">'SO 101.2 - CHODNÍK - NEUZ...'!$C$123:$K$227</definedName>
    <definedName name="_xlnm.Print_Area" localSheetId="2">'SO 101.2 - CHODNÍK - NEUZ...'!$C$4:$J$76,'SO 101.2 - CHODNÍK - NEUZ...'!$C$82:$J$105,'SO 101.2 - CHODNÍK - NEUZ...'!$C$111:$K$227</definedName>
    <definedName name="_xlnm.Print_Titles" localSheetId="2">'SO 101.2 - CHODNÍK - NEUZ...'!$123:$123</definedName>
    <definedName name="_xlnm._FilterDatabase" localSheetId="3" hidden="1">'SO 401 - METROPOLITNÍ SÍŤ'!$C$119:$K$157</definedName>
    <definedName name="_xlnm.Print_Area" localSheetId="3">'SO 401 - METROPOLITNÍ SÍŤ'!$C$4:$J$76,'SO 401 - METROPOLITNÍ SÍŤ'!$C$82:$J$101,'SO 401 - METROPOLITNÍ SÍŤ'!$C$107:$K$157</definedName>
    <definedName name="_xlnm.Print_Titles" localSheetId="3">'SO 401 - METROPOLITNÍ SÍŤ'!$119:$119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7"/>
  <c r="J116"/>
  <c r="F116"/>
  <c r="J114"/>
  <c r="F114"/>
  <c r="E112"/>
  <c r="J92"/>
  <c r="J91"/>
  <c r="F91"/>
  <c r="F89"/>
  <c r="E87"/>
  <c r="J18"/>
  <c r="E18"/>
  <c r="F117"/>
  <c r="J17"/>
  <c r="J12"/>
  <c r="J89"/>
  <c r="E7"/>
  <c r="E110"/>
  <c i="3" r="J37"/>
  <c r="J36"/>
  <c i="1" r="AY96"/>
  <c i="3" r="J35"/>
  <c i="1" r="AX96"/>
  <c i="3"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T222"/>
  <c r="R223"/>
  <c r="R222"/>
  <c r="P223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85"/>
  <c i="2" r="J37"/>
  <c r="J36"/>
  <c i="1" r="AY95"/>
  <c i="2" r="J35"/>
  <c i="1" r="AX95"/>
  <c i="2"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2"/>
  <c r="BH362"/>
  <c r="BG362"/>
  <c r="BF362"/>
  <c r="T362"/>
  <c r="T361"/>
  <c r="R362"/>
  <c r="R361"/>
  <c r="P362"/>
  <c r="P361"/>
  <c r="BI358"/>
  <c r="BH358"/>
  <c r="BG358"/>
  <c r="BF358"/>
  <c r="T358"/>
  <c r="R358"/>
  <c r="P358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0"/>
  <c r="BH340"/>
  <c r="BG340"/>
  <c r="BF340"/>
  <c r="T340"/>
  <c r="R340"/>
  <c r="P340"/>
  <c r="BI337"/>
  <c r="BH337"/>
  <c r="BG337"/>
  <c r="BF337"/>
  <c r="T337"/>
  <c r="R337"/>
  <c r="P337"/>
  <c r="BI330"/>
  <c r="BH330"/>
  <c r="BG330"/>
  <c r="BF330"/>
  <c r="T330"/>
  <c r="R330"/>
  <c r="P330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18"/>
  <c r="BH318"/>
  <c r="BG318"/>
  <c r="BF318"/>
  <c r="T318"/>
  <c r="R318"/>
  <c r="P318"/>
  <c r="BI314"/>
  <c r="BH314"/>
  <c r="BG314"/>
  <c r="BF314"/>
  <c r="T314"/>
  <c r="R314"/>
  <c r="P314"/>
  <c r="BI313"/>
  <c r="BH313"/>
  <c r="BG313"/>
  <c r="BF313"/>
  <c r="T313"/>
  <c r="R313"/>
  <c r="P313"/>
  <c r="BI309"/>
  <c r="BH309"/>
  <c r="BG309"/>
  <c r="BF309"/>
  <c r="T309"/>
  <c r="R309"/>
  <c r="P309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0"/>
  <c r="BH240"/>
  <c r="BG240"/>
  <c r="BF240"/>
  <c r="T240"/>
  <c r="R240"/>
  <c r="P240"/>
  <c r="BI235"/>
  <c r="BH235"/>
  <c r="BG235"/>
  <c r="BF235"/>
  <c r="T235"/>
  <c r="R235"/>
  <c r="P235"/>
  <c r="BI232"/>
  <c r="BH232"/>
  <c r="BG232"/>
  <c r="BF232"/>
  <c r="T232"/>
  <c r="R232"/>
  <c r="P232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0"/>
  <c r="BH210"/>
  <c r="BG210"/>
  <c r="BF210"/>
  <c r="T210"/>
  <c r="R210"/>
  <c r="P210"/>
  <c r="BI209"/>
  <c r="BH209"/>
  <c r="BG209"/>
  <c r="BF209"/>
  <c r="T209"/>
  <c r="R209"/>
  <c r="P209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90"/>
  <c r="BH190"/>
  <c r="BG190"/>
  <c r="BF190"/>
  <c r="T190"/>
  <c r="R190"/>
  <c r="P190"/>
  <c r="BI184"/>
  <c r="BH184"/>
  <c r="BG184"/>
  <c r="BF184"/>
  <c r="T184"/>
  <c r="R184"/>
  <c r="P184"/>
  <c r="BI183"/>
  <c r="BH183"/>
  <c r="BG183"/>
  <c r="BF183"/>
  <c r="T183"/>
  <c r="R183"/>
  <c r="P183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4" r="BK157"/>
  <c r="J157"/>
  <c r="BK156"/>
  <c r="J156"/>
  <c r="J155"/>
  <c r="BK154"/>
  <c r="J154"/>
  <c r="BK153"/>
  <c r="BK152"/>
  <c r="J152"/>
  <c r="BK151"/>
  <c r="J151"/>
  <c r="BK150"/>
  <c r="J150"/>
  <c r="BK149"/>
  <c r="J149"/>
  <c r="BK148"/>
  <c r="J148"/>
  <c r="BK147"/>
  <c r="J147"/>
  <c r="J146"/>
  <c r="BK145"/>
  <c r="J145"/>
  <c r="J144"/>
  <c r="J142"/>
  <c r="J141"/>
  <c r="BK139"/>
  <c r="BK138"/>
  <c r="J137"/>
  <c r="BK133"/>
  <c r="J131"/>
  <c r="J130"/>
  <c r="J129"/>
  <c r="BK127"/>
  <c r="BK125"/>
  <c r="J124"/>
  <c r="J123"/>
  <c i="3" r="J226"/>
  <c r="BK223"/>
  <c r="BK219"/>
  <c r="J216"/>
  <c r="BK196"/>
  <c r="J194"/>
  <c r="BK188"/>
  <c r="BK185"/>
  <c r="J178"/>
  <c r="BK172"/>
  <c r="J171"/>
  <c r="BK167"/>
  <c r="J166"/>
  <c r="J164"/>
  <c r="J156"/>
  <c r="J151"/>
  <c r="BK150"/>
  <c r="J147"/>
  <c r="BK143"/>
  <c r="BK142"/>
  <c r="BK139"/>
  <c r="J137"/>
  <c r="BK130"/>
  <c r="BK127"/>
  <c i="2" r="J362"/>
  <c r="J358"/>
  <c r="BK345"/>
  <c r="BK340"/>
  <c r="J325"/>
  <c r="J322"/>
  <c r="J314"/>
  <c r="BK313"/>
  <c r="BK304"/>
  <c r="BK298"/>
  <c r="J296"/>
  <c r="J288"/>
  <c r="BK285"/>
  <c r="J282"/>
  <c r="BK274"/>
  <c r="J268"/>
  <c r="J265"/>
  <c r="J262"/>
  <c r="J256"/>
  <c r="BK251"/>
  <c r="BK248"/>
  <c r="BK246"/>
  <c r="BK245"/>
  <c r="BK244"/>
  <c r="J223"/>
  <c r="BK214"/>
  <c r="BK210"/>
  <c r="J209"/>
  <c r="J203"/>
  <c r="J195"/>
  <c r="BK194"/>
  <c r="J184"/>
  <c r="J177"/>
  <c r="J174"/>
  <c r="BK163"/>
  <c r="J158"/>
  <c r="J154"/>
  <c r="BK147"/>
  <c r="BK140"/>
  <c r="J133"/>
  <c r="J128"/>
  <c i="4" r="BK155"/>
  <c r="BK146"/>
  <c r="BK144"/>
  <c r="BK142"/>
  <c r="BK141"/>
  <c r="J138"/>
  <c r="BK137"/>
  <c r="BK131"/>
  <c r="BK130"/>
  <c i="3" r="BK227"/>
  <c r="J225"/>
  <c r="J219"/>
  <c r="BK216"/>
  <c r="J213"/>
  <c r="BK210"/>
  <c r="BK206"/>
  <c r="J203"/>
  <c r="J196"/>
  <c r="J181"/>
  <c r="J180"/>
  <c r="J175"/>
  <c r="BK168"/>
  <c r="J167"/>
  <c r="BK160"/>
  <c r="BK156"/>
  <c r="BK153"/>
  <c r="BK151"/>
  <c r="J150"/>
  <c r="BK148"/>
  <c r="BK134"/>
  <c r="J130"/>
  <c r="J129"/>
  <c r="J127"/>
  <c i="2" r="BK364"/>
  <c r="BK351"/>
  <c r="J345"/>
  <c r="J340"/>
  <c r="J337"/>
  <c r="J330"/>
  <c r="BK323"/>
  <c r="J318"/>
  <c r="BK314"/>
  <c r="J304"/>
  <c r="J297"/>
  <c r="BK296"/>
  <c r="J291"/>
  <c r="J285"/>
  <c r="BK268"/>
  <c r="BK256"/>
  <c r="BK252"/>
  <c r="J248"/>
  <c r="J246"/>
  <c r="J245"/>
  <c r="J244"/>
  <c r="BK240"/>
  <c r="BK235"/>
  <c r="BK232"/>
  <c r="J216"/>
  <c r="BK209"/>
  <c r="BK204"/>
  <c r="BK203"/>
  <c r="BK198"/>
  <c r="J194"/>
  <c r="BK184"/>
  <c r="J183"/>
  <c r="BK174"/>
  <c r="BK168"/>
  <c r="J163"/>
  <c r="J147"/>
  <c r="J140"/>
  <c r="BK128"/>
  <c i="4" r="J153"/>
  <c r="BK132"/>
  <c r="J127"/>
  <c r="J126"/>
  <c r="J122"/>
  <c i="3" r="J210"/>
  <c r="J209"/>
  <c r="J206"/>
  <c r="BK203"/>
  <c r="J200"/>
  <c r="BK195"/>
  <c r="BK191"/>
  <c r="BK182"/>
  <c r="BK178"/>
  <c r="BK175"/>
  <c r="J172"/>
  <c r="BK171"/>
  <c r="BK157"/>
  <c r="BK147"/>
  <c r="J145"/>
  <c r="J139"/>
  <c r="BK129"/>
  <c i="2" r="BK362"/>
  <c r="BK354"/>
  <c r="J351"/>
  <c r="J348"/>
  <c r="BK337"/>
  <c r="BK330"/>
  <c r="BK326"/>
  <c r="BK324"/>
  <c r="J323"/>
  <c r="BK322"/>
  <c r="J321"/>
  <c r="J309"/>
  <c r="BK301"/>
  <c r="BK291"/>
  <c r="BK288"/>
  <c r="J274"/>
  <c r="BK271"/>
  <c r="J271"/>
  <c r="BK265"/>
  <c r="BK259"/>
  <c r="J252"/>
  <c r="J240"/>
  <c r="J235"/>
  <c r="J227"/>
  <c r="BK219"/>
  <c r="BK206"/>
  <c r="BK205"/>
  <c r="J204"/>
  <c r="BK202"/>
  <c r="BK195"/>
  <c r="J191"/>
  <c r="BK190"/>
  <c r="BK177"/>
  <c r="BK171"/>
  <c r="BK158"/>
  <c r="BK150"/>
  <c r="J137"/>
  <c r="BK133"/>
  <c i="4" r="J139"/>
  <c r="J133"/>
  <c r="J132"/>
  <c r="BK129"/>
  <c r="BK126"/>
  <c r="J125"/>
  <c r="BK124"/>
  <c r="BK123"/>
  <c r="BK122"/>
  <c i="3" r="J227"/>
  <c r="BK226"/>
  <c r="BK225"/>
  <c r="J223"/>
  <c r="BK213"/>
  <c r="BK209"/>
  <c r="BK200"/>
  <c r="J195"/>
  <c r="BK194"/>
  <c r="J191"/>
  <c r="J188"/>
  <c r="J185"/>
  <c r="J182"/>
  <c r="BK181"/>
  <c r="BK180"/>
  <c r="J168"/>
  <c r="BK166"/>
  <c r="BK164"/>
  <c r="J160"/>
  <c r="J157"/>
  <c r="J153"/>
  <c r="J148"/>
  <c r="BK145"/>
  <c r="J143"/>
  <c r="J142"/>
  <c r="BK137"/>
  <c r="J134"/>
  <c i="2" r="BK366"/>
  <c r="J366"/>
  <c r="BK365"/>
  <c r="J365"/>
  <c r="J364"/>
  <c r="BK358"/>
  <c r="J354"/>
  <c r="BK348"/>
  <c r="J326"/>
  <c r="BK325"/>
  <c r="J324"/>
  <c r="BK321"/>
  <c r="BK318"/>
  <c r="J313"/>
  <c r="BK309"/>
  <c r="J301"/>
  <c r="J298"/>
  <c r="BK297"/>
  <c r="BK282"/>
  <c r="BK262"/>
  <c r="J259"/>
  <c r="J251"/>
  <c r="J232"/>
  <c r="BK227"/>
  <c r="BK223"/>
  <c r="J219"/>
  <c r="BK216"/>
  <c r="J214"/>
  <c r="J210"/>
  <c r="J206"/>
  <c r="J205"/>
  <c r="J202"/>
  <c r="J198"/>
  <c r="BK191"/>
  <c r="J190"/>
  <c r="BK183"/>
  <c r="J171"/>
  <c r="J168"/>
  <c r="BK154"/>
  <c r="J150"/>
  <c r="BK137"/>
  <c i="1" r="AS94"/>
  <c i="2" l="1" r="P127"/>
  <c r="P222"/>
  <c r="P255"/>
  <c r="P281"/>
  <c r="T329"/>
  <c r="T363"/>
  <c i="3" r="R126"/>
  <c r="P163"/>
  <c r="P174"/>
  <c r="R179"/>
  <c r="T199"/>
  <c r="R224"/>
  <c i="2" r="BK127"/>
  <c r="BK215"/>
  <c r="J215"/>
  <c r="J99"/>
  <c r="T215"/>
  <c r="T222"/>
  <c r="BK281"/>
  <c r="J281"/>
  <c r="J102"/>
  <c r="BK329"/>
  <c r="J329"/>
  <c r="J103"/>
  <c r="BK363"/>
  <c r="J363"/>
  <c r="J105"/>
  <c i="3" r="P126"/>
  <c r="R163"/>
  <c r="R174"/>
  <c r="T174"/>
  <c i="2" r="T127"/>
  <c r="P215"/>
  <c r="R215"/>
  <c r="R222"/>
  <c r="R255"/>
  <c r="T281"/>
  <c r="R329"/>
  <c r="R363"/>
  <c i="3" r="BK126"/>
  <c r="BK163"/>
  <c r="J163"/>
  <c r="J99"/>
  <c r="T163"/>
  <c r="BK179"/>
  <c r="J179"/>
  <c r="J101"/>
  <c r="BK199"/>
  <c r="J199"/>
  <c r="J102"/>
  <c r="R199"/>
  <c r="T224"/>
  <c i="2" r="R127"/>
  <c r="BK222"/>
  <c r="J222"/>
  <c r="J100"/>
  <c r="BK255"/>
  <c r="J255"/>
  <c r="J101"/>
  <c r="T255"/>
  <c r="R281"/>
  <c r="P329"/>
  <c r="P363"/>
  <c i="3" r="T126"/>
  <c r="BK174"/>
  <c r="J174"/>
  <c r="J100"/>
  <c r="P179"/>
  <c r="T179"/>
  <c r="P199"/>
  <c r="BK224"/>
  <c r="J224"/>
  <c r="J104"/>
  <c r="P224"/>
  <c i="4" r="BK121"/>
  <c r="J121"/>
  <c r="J97"/>
  <c r="P121"/>
  <c r="R121"/>
  <c r="T121"/>
  <c r="BK128"/>
  <c r="J128"/>
  <c r="J98"/>
  <c r="P128"/>
  <c r="R128"/>
  <c r="T128"/>
  <c r="BK140"/>
  <c r="J140"/>
  <c r="J99"/>
  <c r="P140"/>
  <c r="R140"/>
  <c r="T140"/>
  <c r="BK143"/>
  <c r="J143"/>
  <c r="J100"/>
  <c r="P143"/>
  <c r="R143"/>
  <c r="T143"/>
  <c i="2" r="F92"/>
  <c r="BE158"/>
  <c r="BE194"/>
  <c r="BE203"/>
  <c r="BE210"/>
  <c r="BE248"/>
  <c r="BE252"/>
  <c r="BE256"/>
  <c r="BE259"/>
  <c r="BE265"/>
  <c r="BE271"/>
  <c r="BE291"/>
  <c r="BE313"/>
  <c r="BE318"/>
  <c r="BE322"/>
  <c r="BE330"/>
  <c r="BE337"/>
  <c r="BE364"/>
  <c r="BE365"/>
  <c r="BE366"/>
  <c i="3" r="J89"/>
  <c r="BE139"/>
  <c r="BE142"/>
  <c r="BE147"/>
  <c r="BE148"/>
  <c r="BE166"/>
  <c r="BE172"/>
  <c r="BE175"/>
  <c r="BE195"/>
  <c r="BE206"/>
  <c r="BE216"/>
  <c r="BE219"/>
  <c i="4" r="E85"/>
  <c r="F92"/>
  <c r="BE130"/>
  <c r="BE137"/>
  <c i="2" r="J89"/>
  <c r="BE128"/>
  <c r="BE198"/>
  <c r="BE205"/>
  <c r="BE214"/>
  <c r="BE216"/>
  <c r="BE232"/>
  <c r="BE240"/>
  <c r="BE251"/>
  <c r="BE268"/>
  <c r="BE296"/>
  <c r="BE297"/>
  <c r="BE314"/>
  <c i="3" r="E114"/>
  <c r="F121"/>
  <c r="BE129"/>
  <c r="BE130"/>
  <c r="BE134"/>
  <c r="BE145"/>
  <c r="BE151"/>
  <c r="BE153"/>
  <c r="BE160"/>
  <c r="BE168"/>
  <c r="BE178"/>
  <c r="BE188"/>
  <c r="BE194"/>
  <c r="BE223"/>
  <c i="4" r="BE123"/>
  <c r="BE124"/>
  <c r="BE126"/>
  <c r="BE129"/>
  <c r="BE131"/>
  <c r="BE133"/>
  <c r="BE138"/>
  <c i="2" r="E85"/>
  <c r="BE133"/>
  <c r="BE137"/>
  <c r="BE147"/>
  <c r="BE154"/>
  <c r="BE174"/>
  <c r="BE177"/>
  <c r="BE183"/>
  <c r="BE190"/>
  <c r="BE195"/>
  <c r="BE202"/>
  <c r="BE204"/>
  <c r="BE206"/>
  <c r="BE223"/>
  <c r="BE246"/>
  <c r="BE262"/>
  <c r="BE274"/>
  <c r="BE285"/>
  <c r="BE288"/>
  <c r="BE301"/>
  <c r="BE309"/>
  <c r="BE321"/>
  <c r="BE324"/>
  <c r="BE325"/>
  <c r="BE345"/>
  <c r="BE354"/>
  <c r="BE358"/>
  <c r="BE362"/>
  <c i="3" r="BE137"/>
  <c r="BE143"/>
  <c r="BE150"/>
  <c r="BE156"/>
  <c r="BE164"/>
  <c r="BE167"/>
  <c r="BE171"/>
  <c r="BE182"/>
  <c r="BE185"/>
  <c r="BE191"/>
  <c r="BE196"/>
  <c r="BE200"/>
  <c r="BE213"/>
  <c r="BE227"/>
  <c r="BK222"/>
  <c r="J222"/>
  <c r="J103"/>
  <c i="4" r="BE125"/>
  <c r="BE127"/>
  <c r="BE139"/>
  <c r="BE145"/>
  <c r="BE146"/>
  <c i="2" r="BE140"/>
  <c r="BE150"/>
  <c r="BE163"/>
  <c r="BE168"/>
  <c r="BE171"/>
  <c r="BE184"/>
  <c r="BE191"/>
  <c r="BE209"/>
  <c r="BE219"/>
  <c r="BE227"/>
  <c r="BE235"/>
  <c r="BE244"/>
  <c r="BE245"/>
  <c r="BE282"/>
  <c r="BE298"/>
  <c r="BE304"/>
  <c r="BE323"/>
  <c r="BE326"/>
  <c r="BE340"/>
  <c r="BE348"/>
  <c r="BE351"/>
  <c r="BK361"/>
  <c r="J361"/>
  <c r="J104"/>
  <c i="3" r="BE127"/>
  <c r="BE157"/>
  <c r="BE180"/>
  <c r="BE181"/>
  <c r="BE203"/>
  <c r="BE209"/>
  <c r="BE210"/>
  <c r="BE225"/>
  <c r="BE226"/>
  <c i="4" r="BE122"/>
  <c r="BE132"/>
  <c r="BE141"/>
  <c r="BE142"/>
  <c r="BE144"/>
  <c r="BE147"/>
  <c r="BE148"/>
  <c r="BE149"/>
  <c r="BE150"/>
  <c r="BE151"/>
  <c r="BE152"/>
  <c r="BE153"/>
  <c r="BE154"/>
  <c r="BE155"/>
  <c r="BE156"/>
  <c r="BE157"/>
  <c i="2" r="F37"/>
  <c i="1" r="BD95"/>
  <c i="2" r="J34"/>
  <c i="1" r="AW95"/>
  <c i="3" r="F35"/>
  <c i="1" r="BB96"/>
  <c i="2" r="F34"/>
  <c i="1" r="BA95"/>
  <c i="3" r="F37"/>
  <c i="1" r="BD96"/>
  <c i="4" r="F35"/>
  <c i="1" r="BB97"/>
  <c i="2" r="F35"/>
  <c i="1" r="BB95"/>
  <c i="3" r="F36"/>
  <c i="1" r="BC96"/>
  <c i="2" r="F36"/>
  <c i="1" r="BC95"/>
  <c i="4" r="J34"/>
  <c i="1" r="AW97"/>
  <c i="4" r="F37"/>
  <c i="1" r="BD97"/>
  <c i="3" r="J34"/>
  <c i="1" r="AW96"/>
  <c i="3" r="F34"/>
  <c i="1" r="BA96"/>
  <c i="4" r="F34"/>
  <c i="1" r="BA97"/>
  <c i="4" r="F36"/>
  <c i="1" r="BC97"/>
  <c i="4" l="1" r="R120"/>
  <c i="2" r="R126"/>
  <c r="R125"/>
  <c i="3" r="BK125"/>
  <c r="J125"/>
  <c r="J97"/>
  <c i="2" r="T126"/>
  <c r="T125"/>
  <c i="3" r="P125"/>
  <c r="P124"/>
  <c i="1" r="AU96"/>
  <c i="2" r="BK126"/>
  <c r="J126"/>
  <c r="J97"/>
  <c i="4" r="T120"/>
  <c i="3" r="T125"/>
  <c r="T124"/>
  <c i="2" r="P126"/>
  <c r="P125"/>
  <c i="1" r="AU95"/>
  <c i="4" r="P120"/>
  <c i="1" r="AU97"/>
  <c i="3" r="R125"/>
  <c r="R124"/>
  <c i="2" r="J127"/>
  <c r="J98"/>
  <c i="3" r="J126"/>
  <c r="J98"/>
  <c i="4" r="BK120"/>
  <c r="J120"/>
  <c r="J96"/>
  <c i="1" r="BC94"/>
  <c r="AY94"/>
  <c r="BA94"/>
  <c r="W30"/>
  <c i="2" r="J33"/>
  <c i="1" r="AV95"/>
  <c r="AT95"/>
  <c i="2" r="F33"/>
  <c i="1" r="AZ95"/>
  <c r="BD94"/>
  <c r="W33"/>
  <c i="3" r="F33"/>
  <c i="1" r="AZ96"/>
  <c i="3" r="J33"/>
  <c i="1" r="AV96"/>
  <c r="AT96"/>
  <c r="BB94"/>
  <c r="W31"/>
  <c i="4" r="F33"/>
  <c i="1" r="AZ97"/>
  <c i="4" r="J33"/>
  <c i="1" r="AV97"/>
  <c r="AT97"/>
  <c i="2" l="1" r="BK125"/>
  <c r="J125"/>
  <c i="3" r="BK124"/>
  <c r="J124"/>
  <c r="J96"/>
  <c i="1" r="AU94"/>
  <c r="AX94"/>
  <c r="W32"/>
  <c i="2" r="J30"/>
  <c i="1" r="AG95"/>
  <c r="AN95"/>
  <c r="AZ94"/>
  <c r="W29"/>
  <c r="AW94"/>
  <c r="AK30"/>
  <c i="4" r="J30"/>
  <c i="1" r="AG97"/>
  <c r="AN97"/>
  <c i="2" l="1" r="J96"/>
  <c i="4" r="J39"/>
  <c i="2" r="J39"/>
  <c i="1" r="AV94"/>
  <c r="AK29"/>
  <c i="3" r="J30"/>
  <c i="1" r="AG96"/>
  <c r="AN96"/>
  <c i="3" l="1" r="J39"/>
  <c i="1" r="AT94"/>
  <c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<sst xmlns="http://schemas.openxmlformats.org/spreadsheetml/2006/main">
  <si>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</si>
  <si>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</si>
  <si>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</si>
  <si>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</si>
  <si>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</si>
  <si>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{c8900553-eed2-4ab7-ba0d-b794eaaf3e1c}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</si>
  <si>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</si>
  <si>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</si>
  <si>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</si>
  <si>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</si>
  <si>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</si>
  <si>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</si>
  <si>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</si>
  <si>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</si>
  <si>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16-001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</si>
  <si>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</si>
  <si>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</si>
  <si>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REKONSTRUKCE CHODNÍKU PODÉL SIL. I/2  U MĚSTSKÉHO KINA, PŘELOUČ</t>
  </si>
  <si>
    <t>KSO:</t>
  </si>
  <si>
    <t>CC-CZ:</t>
  </si>
  <si>
    <t>Místo:</t>
  </si>
  <si>
    <t xml:space="preserve"> </t>
  </si>
  <si>
    <t>Datum:</t>
  </si>
  <si>
    <t>14. 12. 2020</t>
  </si>
  <si>
    <t>Zadavatel:</t>
  </si>
  <si>
    <t>IČ:</t>
  </si>
  <si>
    <t>Město Přelouč</t>
  </si>
  <si>
    <t>DIČ:</t>
  </si>
  <si>
    <t>Uchazeč:</t>
  </si>
  <si>
    <t>Vyplň údaj</t>
  </si>
  <si>
    <t>Projektant:</t>
  </si>
  <si>
    <t>M.I.S.a.s.</t>
  </si>
  <si>
    <t>True</t>
  </si>
  <si>
    <t>Zpracovatel:</t>
  </si>
  <si>
    <t>Sýkorová M.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</si>
  <si>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</si>
  <si>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</si>
  <si>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</si>
  <si>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</si>
  <si>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</si>
  <si>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</si>
  <si>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</si>
  <si>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</si>
  <si>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</si>
  <si>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</si>
  <si>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</si>
  <si>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</si>
  <si>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</si>
  <si>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</si>
  <si>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</si>
  <si>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</si>
  <si>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</si>
  <si>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</si>
  <si>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</si>
  <si>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</si>
  <si>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</si>
  <si>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</si>
  <si>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</si>
  <si>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</si>
  <si>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</si>
  <si>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</si>
  <si>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</si>
  <si>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</si>
  <si>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</si>
  <si>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</si>
  <si>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</si>
  <si>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</si>
  <si>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</si>
  <si>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</si>
  <si>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</si>
  <si>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</si>
  <si>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</si>
  <si>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</si>
  <si>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</si>
  <si>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</si>
  <si>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</si>
  <si>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</si>
  <si>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</si>
  <si>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</si>
  <si>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</si>
  <si>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</si>
  <si>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101.1</t>
  </si>
  <si>
    <t>CHODNÍK - UZNATELNÉ NÁKLADY</t>
  </si>
  <si>
    <t>STA</t>
  </si>
  <si>
    <t>1</t>
  </si>
  <si>
    <t>{fd67b450-9c0a-4e26-a672-c635dd79e74d}</t>
  </si>
  <si>
    <t>822 29</t>
  </si>
  <si>
    <t>2</t>
  </si>
  <si>
    <t>SO 101.2</t>
  </si>
  <si>
    <t>CHODNÍK - NEUZNATELNÉ NÁKLADY</t>
  </si>
  <si>
    <t>{fa1643c1-0ef4-4202-9b30-896df4dbb7e8}</t>
  </si>
  <si>
    <t>SO 401</t>
  </si>
  <si>
    <t>METROPOLITNÍ SÍŤ</t>
  </si>
  <si>
    <t>{48ec0033-cd35-4c87-ae22-66724d638467}</t>
  </si>
  <si>
    <t>828 81</t>
  </si>
  <si>
    <t>KRYCÍ LIST SOUPISU PRACÍ</t>
  </si>
  <si>
    <t>Objekt:</t>
  </si>
  <si>
    <t>SO 101.1 - CHODNÍK - UZNATELNÉ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</si>
  <si>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</si>
  <si>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</si>
  <si>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</si>
  <si>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</si>
  <si>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</si>
  <si>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</si>
  <si>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</si>
  <si>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</si>
  <si>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</si>
  <si>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</si>
  <si>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</si>
  <si>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</si>
  <si>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</si>
  <si>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999 - Vedlejší a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</si>
  <si>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</si>
  <si>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</si>
  <si>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</si>
  <si>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</si>
  <si>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</si>
  <si>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</si>
  <si>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</si>
  <si>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</si>
  <si>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</si>
  <si>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</si>
  <si>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</si>
  <si>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</si>
  <si>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</si>
  <si>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</si>
  <si>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</si>
  <si>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</si>
  <si>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</si>
  <si>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</si>
  <si>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</si>
  <si>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z betonových nebo kamenných dlaždic</t>
  </si>
  <si>
    <t>m2</t>
  </si>
  <si>
    <t>CS ÚRS 2020 01</t>
  </si>
  <si>
    <t>4</t>
  </si>
  <si>
    <t>VV</t>
  </si>
  <si>
    <t>"PRO VÝPOČET BYLA POUŽITA SITUACE C.1.2"</t>
  </si>
  <si>
    <t>"PRO VÝPOČET KUBATUR POUŽIT VÝKRES C.1.5"</t>
  </si>
  <si>
    <t>"ůdlaždice 30/30 u hotelu" 29+31,6</t>
  </si>
  <si>
    <t>Součet</t>
  </si>
  <si>
    <t>113106123</t>
  </si>
  <si>
    <t>Rozebrání dlažeb komunikací pro pěší ze zámkových dlaždic</t>
  </si>
  <si>
    <t>"na ZÚ u přechodu pro chodce"1+1,5</t>
  </si>
  <si>
    <t>"na KÚ u přechodu pro chodce" 3+15</t>
  </si>
  <si>
    <t>3</t>
  </si>
  <si>
    <t>113107131</t>
  </si>
  <si>
    <t>Odstranění podkladu pl do 50 m2 z betonu prostého tl 150 mm</t>
  </si>
  <si>
    <t>6</t>
  </si>
  <si>
    <t>"u výtahu "3,5</t>
  </si>
  <si>
    <t>113107222</t>
  </si>
  <si>
    <t>Odstranění podkladu pl přes 200 m2 z kameniva drceného tl 200 mm</t>
  </si>
  <si>
    <t>8</t>
  </si>
  <si>
    <t>"chodník z dlaždic" 60,6</t>
  </si>
  <si>
    <t>"ze zámkové dlažby"20,5</t>
  </si>
  <si>
    <t>"z betonu"3,5</t>
  </si>
  <si>
    <t>"z asfaltu"242</t>
  </si>
  <si>
    <t>"plocha před kinem"-37</t>
  </si>
  <si>
    <t>5</t>
  </si>
  <si>
    <t>113107242</t>
  </si>
  <si>
    <t>Odstranění podkladu pl přes 200 m2 živičných tl 100 mm</t>
  </si>
  <si>
    <t>10</t>
  </si>
  <si>
    <t>165,5+76,5-37</t>
  </si>
  <si>
    <t>113154114</t>
  </si>
  <si>
    <t>Frézování živičného krytu tl 100 mm pruh š 0,5 m pl do 500 m2 bez překážek v trase</t>
  </si>
  <si>
    <t>12</t>
  </si>
  <si>
    <t>"pás u V.P. na parkovišti"20,3</t>
  </si>
  <si>
    <t>"u V.P. pro zaústění od.žlabu"3</t>
  </si>
  <si>
    <t>7</t>
  </si>
  <si>
    <t>113201112</t>
  </si>
  <si>
    <t>Vytrhání obrub silničních ležatých</t>
  </si>
  <si>
    <t>m</t>
  </si>
  <si>
    <t>14</t>
  </si>
  <si>
    <t>"obruba OP3 u sil.I/2 a v ul. K.Čapka"84+6</t>
  </si>
  <si>
    <t>"vodící proužky u sil. I/2"137</t>
  </si>
  <si>
    <t>113202111</t>
  </si>
  <si>
    <t>Vytrhání obrub krajníků obrubníků stojatých</t>
  </si>
  <si>
    <t>16</t>
  </si>
  <si>
    <t>"obruba K13 u sil.I/2"47</t>
  </si>
  <si>
    <t>"u zeleně na KÚ"8,5</t>
  </si>
  <si>
    <t>"u hotelu"11,5</t>
  </si>
  <si>
    <t>9</t>
  </si>
  <si>
    <t>113203111</t>
  </si>
  <si>
    <t>Vytrhání obrub z dlažebních kostek</t>
  </si>
  <si>
    <t>18</t>
  </si>
  <si>
    <t>"u hotelu v chodníku"4</t>
  </si>
  <si>
    <t>"u zeleně"25,5</t>
  </si>
  <si>
    <t>"u přechodu v chodníku"2</t>
  </si>
  <si>
    <t>113204111</t>
  </si>
  <si>
    <t>Vytrhání obrub záhonových</t>
  </si>
  <si>
    <t>20</t>
  </si>
  <si>
    <t>"u domu čp.651"18,5</t>
  </si>
  <si>
    <t>11</t>
  </si>
  <si>
    <t>119001421</t>
  </si>
  <si>
    <t>Dočasné zajištění kabelů a kabelových tratí ze 3 volně ložených kabelů</t>
  </si>
  <si>
    <t>22</t>
  </si>
  <si>
    <t>"bude upřesněno během stavby"70</t>
  </si>
  <si>
    <t>120001101</t>
  </si>
  <si>
    <t>Příplatek za ztížení vykopávky v blízkosti podzemního vedení</t>
  </si>
  <si>
    <t>m3</t>
  </si>
  <si>
    <t>24</t>
  </si>
  <si>
    <t>(3*115+40+80)*0,4*0,5</t>
  </si>
  <si>
    <t>13</t>
  </si>
  <si>
    <t>122202201</t>
  </si>
  <si>
    <t>Odkopávky a prokopávky nezapažené pro silnice objemu do 100 m3 v hornině tř. 3</t>
  </si>
  <si>
    <t>26</t>
  </si>
  <si>
    <t>"výkop pro rozšíření chodníku"0,3*20</t>
  </si>
  <si>
    <t>"sanace"</t>
  </si>
  <si>
    <t>"chodník"(190+233-37)*0,15</t>
  </si>
  <si>
    <t>"vjezdy"59*0,15</t>
  </si>
  <si>
    <t>122202209</t>
  </si>
  <si>
    <t>Příplatek k odkopávkám a prokopávkám pro silnice v hornině tř. 3 za lepivost</t>
  </si>
  <si>
    <t>28</t>
  </si>
  <si>
    <t>132201101</t>
  </si>
  <si>
    <t>Hloubení rýh š do 600 mm v hornině tř. 3 objemu do 100 m3</t>
  </si>
  <si>
    <t>30</t>
  </si>
  <si>
    <t>"pro odvodňovací žlaby"0,6*0,3*2,5</t>
  </si>
  <si>
    <t>"upravení rýhy pro obruby"</t>
  </si>
  <si>
    <t>"záhonové obruby"33*0,3*0,2</t>
  </si>
  <si>
    <t>"silniční obruby +VP"137*0,6*0,2</t>
  </si>
  <si>
    <t>132201109</t>
  </si>
  <si>
    <t>Příplatek za lepivost k hloubení rýh š do 600 mm v hornině tř. 3</t>
  </si>
  <si>
    <t>32</t>
  </si>
  <si>
    <t>17</t>
  </si>
  <si>
    <t>132201201</t>
  </si>
  <si>
    <t>Hloubení rýh š do 2000 mm v hornině tř. 3 objemu do 100 m3</t>
  </si>
  <si>
    <t>34</t>
  </si>
  <si>
    <t>"přípojka pro žlaby"9*1*0,5</t>
  </si>
  <si>
    <t>132201209</t>
  </si>
  <si>
    <t>Příplatek za lepivost k hloubení rýh š do 2000 mm v hornině tř. 3</t>
  </si>
  <si>
    <t>36</t>
  </si>
  <si>
    <t>19</t>
  </si>
  <si>
    <t>161101101</t>
  </si>
  <si>
    <t>Svislé přemístění výkopku z horniny tř. 1 až 4 hl výkopu do 2,5 m</t>
  </si>
  <si>
    <t>38</t>
  </si>
  <si>
    <t>"rýhy"18,87+0,45</t>
  </si>
  <si>
    <t>162301101</t>
  </si>
  <si>
    <t>Vodorovné přemístění do 500 m výkopku/sypaniny z horniny tř. 1 až 4</t>
  </si>
  <si>
    <t>40</t>
  </si>
  <si>
    <t>"odkopávky"72,75</t>
  </si>
  <si>
    <t>"rýhy"19,32</t>
  </si>
  <si>
    <t>162701109</t>
  </si>
  <si>
    <t>Příplatek k vodorovnému přemístění výkopku/sypaniny z horniny tř. 1 až 4 ZKD 1000 m přes 10000 m</t>
  </si>
  <si>
    <t>42</t>
  </si>
  <si>
    <t>167101101</t>
  </si>
  <si>
    <t>Nakládání výkopku z hornin tř. 1 až 4 do 100 m3</t>
  </si>
  <si>
    <t>44</t>
  </si>
  <si>
    <t>23</t>
  </si>
  <si>
    <t>171201201</t>
  </si>
  <si>
    <t>Uložení sypaniny na skládky</t>
  </si>
  <si>
    <t>46</t>
  </si>
  <si>
    <t>171201211</t>
  </si>
  <si>
    <t>Poplatek za uložení odpadu ze sypaniny na skládce (skládkovné)</t>
  </si>
  <si>
    <t>t</t>
  </si>
  <si>
    <t>48</t>
  </si>
  <si>
    <t>25</t>
  </si>
  <si>
    <t>175111101</t>
  </si>
  <si>
    <t>Obsypání potrubí ručně sypaninou bez prohození, uloženou do 3 m</t>
  </si>
  <si>
    <t>50</t>
  </si>
  <si>
    <t>"přípojka od žlabů"9*1*0,5</t>
  </si>
  <si>
    <t>M</t>
  </si>
  <si>
    <t>583373310</t>
  </si>
  <si>
    <t>štěrkopísek frakce 0-22</t>
  </si>
  <si>
    <t>52</t>
  </si>
  <si>
    <t>27</t>
  </si>
  <si>
    <t>181102302</t>
  </si>
  <si>
    <t>Úprava pláně v zářezech se zhutněním</t>
  </si>
  <si>
    <t>54</t>
  </si>
  <si>
    <t>"chodník"190+238-37</t>
  </si>
  <si>
    <t>"vjezdy"59</t>
  </si>
  <si>
    <t>R1</t>
  </si>
  <si>
    <t>Ručně kopané sondy vč. zasypání - pro ověření polohy inž. sítí.</t>
  </si>
  <si>
    <t>kus</t>
  </si>
  <si>
    <t>56</t>
  </si>
  <si>
    <t>Vodorovné konstrukce</t>
  </si>
  <si>
    <t>29</t>
  </si>
  <si>
    <t>451573111</t>
  </si>
  <si>
    <t>Lože pod potrubí otevřený výkop ze štěrkopísku</t>
  </si>
  <si>
    <t>58</t>
  </si>
  <si>
    <t>9*1*0,15</t>
  </si>
  <si>
    <t>583373440</t>
  </si>
  <si>
    <t xml:space="preserve">štěrkopísek   frakce 0-32</t>
  </si>
  <si>
    <t>60</t>
  </si>
  <si>
    <t>1,35*2</t>
  </si>
  <si>
    <t>Komunikace pozemní</t>
  </si>
  <si>
    <t>31</t>
  </si>
  <si>
    <t>564751111</t>
  </si>
  <si>
    <t>Podklad z kameniva hrubého drceného vel. 0-63 mm tl 150 mm</t>
  </si>
  <si>
    <t>62</t>
  </si>
  <si>
    <t>"sanace chodníku dle pláně"428-37</t>
  </si>
  <si>
    <t>"sanace vjezdů"59</t>
  </si>
  <si>
    <t>564851111</t>
  </si>
  <si>
    <t>Podklad ze štěrkodrtě ŠD tl 150 mm</t>
  </si>
  <si>
    <t>64</t>
  </si>
  <si>
    <t>"vjezdy"59*2</t>
  </si>
  <si>
    <t>"rýha přípojky"(9*1)*2</t>
  </si>
  <si>
    <t>33</t>
  </si>
  <si>
    <t>573111111</t>
  </si>
  <si>
    <t>Postřik živičný infiltrační s posypem z asfaltu množství 0,60 kg/m2</t>
  </si>
  <si>
    <t>66</t>
  </si>
  <si>
    <t>3*2+131*0,3*2+12*0,5*2</t>
  </si>
  <si>
    <t>577144111</t>
  </si>
  <si>
    <t>Asfaltový beton vrstva obrusná ACO 11 (ABS) tř. I tl 50 mm š do 3 m z nemodifikovaného asfaltu</t>
  </si>
  <si>
    <t>68</t>
  </si>
  <si>
    <t>"pro doplnění u sil.I/2 - rezerva"131*0,3*2</t>
  </si>
  <si>
    <t>"pro napojení přípojky žlabů 2vrstvy"3*2</t>
  </si>
  <si>
    <t>"u snížené obruby u hotelu"12*0,5*2</t>
  </si>
  <si>
    <t>35</t>
  </si>
  <si>
    <t>596211113</t>
  </si>
  <si>
    <t>Kladení zámkové dlažby komunikací pro pěší tl 60 mm skupiny A pl přes 300 m2</t>
  </si>
  <si>
    <t>70</t>
  </si>
  <si>
    <t>"chodník na ZÚ"2,5</t>
  </si>
  <si>
    <t>"chodník nový"190+233-37</t>
  </si>
  <si>
    <t>592452670</t>
  </si>
  <si>
    <t>dlažba pro nevidomé 20 x 10 x 6 cm barevná</t>
  </si>
  <si>
    <t>72</t>
  </si>
  <si>
    <t>37</t>
  </si>
  <si>
    <t>R2</t>
  </si>
  <si>
    <t>Dlažba pro nevidomé s podélnýma drážkama tl. 60mm, š.0,40m, barva červená</t>
  </si>
  <si>
    <t>74</t>
  </si>
  <si>
    <t>592453080</t>
  </si>
  <si>
    <t xml:space="preserve">dlažba  20 x 10 x 6 cm přírodní</t>
  </si>
  <si>
    <t>76</t>
  </si>
  <si>
    <t>"388,5-(7,73+13,94)=366,83"366,86*1,01</t>
  </si>
  <si>
    <t>39</t>
  </si>
  <si>
    <t>596211211</t>
  </si>
  <si>
    <t>Kladení zámkové dlažby komunikací pro pěší tl 80 mm skupiny A pl do 100 m2</t>
  </si>
  <si>
    <t>78</t>
  </si>
  <si>
    <t>"vjezd - plocha ze situace"59</t>
  </si>
  <si>
    <t>R3</t>
  </si>
  <si>
    <t>Dlažba pro nevidomé tl.80mm, červená 20/10/8</t>
  </si>
  <si>
    <t>80</t>
  </si>
  <si>
    <t>41</t>
  </si>
  <si>
    <t>592452660</t>
  </si>
  <si>
    <t>dlažba 20 x 10 x 8 cm barevná</t>
  </si>
  <si>
    <t>82</t>
  </si>
  <si>
    <t>(59-5,2)*1,01</t>
  </si>
  <si>
    <t>Trubní vedení</t>
  </si>
  <si>
    <t>871313121</t>
  </si>
  <si>
    <t>Montáž kanalizačního potrubí z PVC těsněné gumovým kroužkem otevřený výkop sklon do 20 % DN 150</t>
  </si>
  <si>
    <t>84</t>
  </si>
  <si>
    <t>"přípojka odvod.žlabu"9</t>
  </si>
  <si>
    <t>43</t>
  </si>
  <si>
    <t>286112620</t>
  </si>
  <si>
    <t xml:space="preserve">trubka  s hrdlem 150X4,7X1M SN8KOEX,PVC</t>
  </si>
  <si>
    <t>86</t>
  </si>
  <si>
    <t>9*1,01</t>
  </si>
  <si>
    <t>877315211</t>
  </si>
  <si>
    <t>Montáž tvarovek z tvrdého PVC-systém KG nebo z polypropylenu-systém KG 2000 jednoosé DN 150</t>
  </si>
  <si>
    <t>88</t>
  </si>
  <si>
    <t>"přípojka do vpusti"1</t>
  </si>
  <si>
    <t>45</t>
  </si>
  <si>
    <t>R4</t>
  </si>
  <si>
    <t>Tvarovka pro napojení přípojky do stá.ul.vpusti</t>
  </si>
  <si>
    <t>90</t>
  </si>
  <si>
    <t>1*1,01</t>
  </si>
  <si>
    <t>899232111</t>
  </si>
  <si>
    <t>Výšková úprava uličního vstupu nebo vpusti do 200 mm snížením mříže</t>
  </si>
  <si>
    <t>92</t>
  </si>
  <si>
    <t>"poklopy s mřížemi u budovy hotelu"5</t>
  </si>
  <si>
    <t>47</t>
  </si>
  <si>
    <t>899431111</t>
  </si>
  <si>
    <t>Výšková úprava uličního vstupu nebo vpusti do 200 mm zvýšením krycího hrnce, šoupěte nebo hydrantu</t>
  </si>
  <si>
    <t>94</t>
  </si>
  <si>
    <t>"čtvercové poklopy v chodníku"3+1</t>
  </si>
  <si>
    <t>R5</t>
  </si>
  <si>
    <t>Osazení chrániček plastových půlených DN 110 pro ochranuvedení inž.sítí - kompletní práce vč.materiálu a zemních prací</t>
  </si>
  <si>
    <t>96</t>
  </si>
  <si>
    <t>"ve vjezdech"</t>
  </si>
  <si>
    <t>"2x tel.kabel"2*13+2*1</t>
  </si>
  <si>
    <t>"kabel VO"13</t>
  </si>
  <si>
    <t>"el.kabel vn"14</t>
  </si>
  <si>
    <t>"el.kabel nn"14</t>
  </si>
  <si>
    <t>Ostatní konstrukce a práce, bourání</t>
  </si>
  <si>
    <t>49</t>
  </si>
  <si>
    <t>915491211</t>
  </si>
  <si>
    <t>Osazení vodícího proužku z betonových desek do betonového lože tl do 100 mm š proužku 250 mm</t>
  </si>
  <si>
    <t>98</t>
  </si>
  <si>
    <t>"délka ze situace"137</t>
  </si>
  <si>
    <t>592185630</t>
  </si>
  <si>
    <t xml:space="preserve">krajník silniční betonový  50x25x10 cm</t>
  </si>
  <si>
    <t>100</t>
  </si>
  <si>
    <t>2*137*1,01</t>
  </si>
  <si>
    <t>51</t>
  </si>
  <si>
    <t>916131213</t>
  </si>
  <si>
    <t>Osazení silničního obrubníku betonového stojatého s boční opěrou do lože z betonu prostého</t>
  </si>
  <si>
    <t>102</t>
  </si>
  <si>
    <t>"dle VP"137</t>
  </si>
  <si>
    <t>592174690</t>
  </si>
  <si>
    <t>obrubník betonový silniční z betonu C 35/45-XF4 přechodový L + P Standard 100x15x15-25 cm</t>
  </si>
  <si>
    <t>104</t>
  </si>
  <si>
    <t>"u přechodů a vjezdů"</t>
  </si>
  <si>
    <t>"levý"4</t>
  </si>
  <si>
    <t>"pravý"4</t>
  </si>
  <si>
    <t>53</t>
  </si>
  <si>
    <t>592174680</t>
  </si>
  <si>
    <t>obrubník betonový silniční z betonu C 35/45-XF4 nájezdový Standard 100x15x15 cm</t>
  </si>
  <si>
    <t>106</t>
  </si>
  <si>
    <t>592174650</t>
  </si>
  <si>
    <t xml:space="preserve">obrubník betonový silniční z betonu C35/45-XF4  Standard 100x15x25 cm</t>
  </si>
  <si>
    <t>108</t>
  </si>
  <si>
    <t>55</t>
  </si>
  <si>
    <t>916231213</t>
  </si>
  <si>
    <t>Osazení chodníkového obrubníku betonového stojatého s boční opěrou do lože z betonu prostého</t>
  </si>
  <si>
    <t>110</t>
  </si>
  <si>
    <t>"u čp.651 a u zeleně"18+33</t>
  </si>
  <si>
    <t>592174100</t>
  </si>
  <si>
    <t xml:space="preserve">obrubník betonový chodníkový  100x10x25 cm</t>
  </si>
  <si>
    <t>112</t>
  </si>
  <si>
    <t>51*1,01</t>
  </si>
  <si>
    <t>57</t>
  </si>
  <si>
    <t>916991121</t>
  </si>
  <si>
    <t>Lože pod obrubníky, krajníky nebo obruby z dlažebních kostek z betonu prostého</t>
  </si>
  <si>
    <t>114</t>
  </si>
  <si>
    <t>"obr.sil.+VP"137*0,60*0,04</t>
  </si>
  <si>
    <t>"obr.sil."12*0,35*0,04</t>
  </si>
  <si>
    <t>"obr. záhon."51*0,3*0,04</t>
  </si>
  <si>
    <t>919112213</t>
  </si>
  <si>
    <t>Řezání spár pro vytvoření komůrky š 10 mm hl 25 mm pro těsnící zálivku v živičném krytu</t>
  </si>
  <si>
    <t>116</t>
  </si>
  <si>
    <t>"u vozovky"137</t>
  </si>
  <si>
    <t>"snížená obruba u parkoviště"12</t>
  </si>
  <si>
    <t>59</t>
  </si>
  <si>
    <t>919122122</t>
  </si>
  <si>
    <t>Těsnění spár zálivkou za tepla pro komůrky š 15 mm hl 30 mm s těsnicím profilem</t>
  </si>
  <si>
    <t>118</t>
  </si>
  <si>
    <t>919735112</t>
  </si>
  <si>
    <t>Řezání stávajícího živičného krytu hl do 100 mm</t>
  </si>
  <si>
    <t>120</t>
  </si>
  <si>
    <t>"pro uvolnění vod.proužků u sil.I/2"137</t>
  </si>
  <si>
    <t>"u hotelu u snížené obruby"12</t>
  </si>
  <si>
    <t>61</t>
  </si>
  <si>
    <t>935113212</t>
  </si>
  <si>
    <t>Osazení odvodňovacího betonového žlabu s krycím roštem šířky přes 200 mm</t>
  </si>
  <si>
    <t>122</t>
  </si>
  <si>
    <t>2*1+0,5</t>
  </si>
  <si>
    <t>592272320</t>
  </si>
  <si>
    <t>žlab odvodňovací tř. F 900 100x24x22-22,5 cm, se spádem dna 0,5%</t>
  </si>
  <si>
    <t>124</t>
  </si>
  <si>
    <t>63</t>
  </si>
  <si>
    <t>592272790</t>
  </si>
  <si>
    <t xml:space="preserve">kryt štěrbinový litinový, tř. D 400  štěrbina 132/20 mm, 50x22,5x2 cm, černý</t>
  </si>
  <si>
    <t>126</t>
  </si>
  <si>
    <t>592272750</t>
  </si>
  <si>
    <t>vpusť odtoková s pozinkovaným košem 50x24x60 cm,</t>
  </si>
  <si>
    <t>128</t>
  </si>
  <si>
    <t>65</t>
  </si>
  <si>
    <t>592272530</t>
  </si>
  <si>
    <t>čelní stěna uzavřená - pozinkovaná ocel 24x15 cm</t>
  </si>
  <si>
    <t>130</t>
  </si>
  <si>
    <t>966006132</t>
  </si>
  <si>
    <t>Odstranění značek dopravních nebo orientačních se sloupky s betonovými patkami</t>
  </si>
  <si>
    <t>132</t>
  </si>
  <si>
    <t>67</t>
  </si>
  <si>
    <t>R6</t>
  </si>
  <si>
    <t>Montáž nopové fólie se zákrytovou lištou u domů - kompletní práce vč. materiálu</t>
  </si>
  <si>
    <t>134</t>
  </si>
  <si>
    <t>(3,7+3,5+23,5)*1,01</t>
  </si>
  <si>
    <t>997</t>
  </si>
  <si>
    <t>Přesun sutě</t>
  </si>
  <si>
    <t>997211511</t>
  </si>
  <si>
    <t>Vodorovná doprava suti po suchu na vzdálenost do 1 km</t>
  </si>
  <si>
    <t>136</t>
  </si>
  <si>
    <t>"kamenivo"76,75</t>
  </si>
  <si>
    <t>"beton"0,79</t>
  </si>
  <si>
    <t>"dlaž.kostky"3,62</t>
  </si>
  <si>
    <t>Mezisoučet</t>
  </si>
  <si>
    <t>"živice"43,8+5,97</t>
  </si>
  <si>
    <t>69</t>
  </si>
  <si>
    <t>997211519</t>
  </si>
  <si>
    <t>Příplatek ZKD 1 km u vodorovné dopravy suti</t>
  </si>
  <si>
    <t>138</t>
  </si>
  <si>
    <t>"na skládku do 15 km (Chvaletice)"130,93*14</t>
  </si>
  <si>
    <t>997211521</t>
  </si>
  <si>
    <t>Vodorovná doprava vybouraných hmot po suchu na vzdálenost do 1 km</t>
  </si>
  <si>
    <t>140</t>
  </si>
  <si>
    <t>"dlaždice"15,45+5,33</t>
  </si>
  <si>
    <t>"obruby"65,83+13,74+0,74</t>
  </si>
  <si>
    <t>"dopr.značky"0,25</t>
  </si>
  <si>
    <t>71</t>
  </si>
  <si>
    <t>997211529</t>
  </si>
  <si>
    <t>Příplatek ZKD 1 km u vodorovné dopravy vybouraných hmot</t>
  </si>
  <si>
    <t>142</t>
  </si>
  <si>
    <t>"na skládku do 15 km"101,34*14</t>
  </si>
  <si>
    <t>997211611</t>
  </si>
  <si>
    <t>Nakládání suti na dopravní prostředky pro vodorovnou dopravu</t>
  </si>
  <si>
    <t>144</t>
  </si>
  <si>
    <t>130,93</t>
  </si>
  <si>
    <t>73</t>
  </si>
  <si>
    <t>997211612</t>
  </si>
  <si>
    <t>Nakládání vybouraných hmot na dopravní prostředky pro vodorovnou dopravu</t>
  </si>
  <si>
    <t>146</t>
  </si>
  <si>
    <t>101,34</t>
  </si>
  <si>
    <t>997221815</t>
  </si>
  <si>
    <t>Poplatek za uložení betonového odpadu na skládce (skládkovné)</t>
  </si>
  <si>
    <t>148</t>
  </si>
  <si>
    <t>"kamenivo+dl.kostky+beton"76,75+3,62+0,79</t>
  </si>
  <si>
    <t>"dlaždice+zám.dl.+obr.lež.+obr.stoj.+obr.záh.+dopr.zn."15,45+5,33+65,83+13,74+0,74+0,25</t>
  </si>
  <si>
    <t>75</t>
  </si>
  <si>
    <t>997221845</t>
  </si>
  <si>
    <t>Poplatek za uložení odpadu z asfaltových povrchů na skládce (skládkovné)</t>
  </si>
  <si>
    <t>150</t>
  </si>
  <si>
    <t>998</t>
  </si>
  <si>
    <t>Přesun hmot</t>
  </si>
  <si>
    <t>998223011</t>
  </si>
  <si>
    <t>Přesun hmot pro pozemní komunikace s krytem dlážděným</t>
  </si>
  <si>
    <t>152</t>
  </si>
  <si>
    <t>999</t>
  </si>
  <si>
    <t>Vedlejší a ostatní náklady</t>
  </si>
  <si>
    <t>77</t>
  </si>
  <si>
    <t>R001</t>
  </si>
  <si>
    <t>Geodetické zaměření skutečného provedení stavby - výškopis, polohopis (3x tištěná forma, 1x CD)</t>
  </si>
  <si>
    <t>soubor</t>
  </si>
  <si>
    <t>154</t>
  </si>
  <si>
    <t>R002</t>
  </si>
  <si>
    <t>Zařízení staveniště, zřízení, provoz, odstranění</t>
  </si>
  <si>
    <t>156</t>
  </si>
  <si>
    <t>79</t>
  </si>
  <si>
    <t>R003</t>
  </si>
  <si>
    <t>Pomocné práce zajištění nebo zřízení regulaci a ochranu dopravy vč. DIO a přechod.dopr. značení - úhrnná částka musí obsahovat veškeré náklady na dočasné úpravy a regulaci dopravy (i pěší) na staveništi a nezbytné značení</t>
  </si>
  <si>
    <t>158</t>
  </si>
  <si>
    <t>SO 101.2 - CHODNÍK - NEUZNATELNÉ NÁKLADY</t>
  </si>
  <si>
    <t>113107322</t>
  </si>
  <si>
    <t>Odstranění podkladu z kameniva drceného tl 200 mm strojně pl do 50 m2</t>
  </si>
  <si>
    <t>-750132332</t>
  </si>
  <si>
    <t>"plocha před kinem"37</t>
  </si>
  <si>
    <t>113107342</t>
  </si>
  <si>
    <t>Odstranění podkladu živičného tl 100 mm strojně pl do 50 m2</t>
  </si>
  <si>
    <t>1800821787</t>
  </si>
  <si>
    <t>113154124</t>
  </si>
  <si>
    <t>Frézování živičného krytu tl 100 mm pruh š 1 m pl do 500 m2 bez překážek v trase</t>
  </si>
  <si>
    <t>1885220642</t>
  </si>
  <si>
    <t>"pás u vod.proužku na parkovišti"29*0,5</t>
  </si>
  <si>
    <t>-1687534666</t>
  </si>
  <si>
    <t>"vodící proužek u zeleně na parkovišti"29,0</t>
  </si>
  <si>
    <t>122151102</t>
  </si>
  <si>
    <t>Odkopávky a prokopávky nezapažené v hornině třídy těžitelnosti I, skupiny 1 a 2 objem do 50 m3 strojně</t>
  </si>
  <si>
    <t>825658706</t>
  </si>
  <si>
    <t>"sanace-plocha před kinem"37*0,15</t>
  </si>
  <si>
    <t>-1953795846</t>
  </si>
  <si>
    <t>"pro sil.obrubu u zeleně na parkovišti"29*0,35*0,2</t>
  </si>
  <si>
    <t>1242755310</t>
  </si>
  <si>
    <t>162751117</t>
  </si>
  <si>
    <t>Vodorovné přemístění do 10000 m výkopku/sypaniny z horniny třídy těžitelnosti I, skupiny 1 až 3</t>
  </si>
  <si>
    <t>-1048211966</t>
  </si>
  <si>
    <t>"odkopávky"37*0,15</t>
  </si>
  <si>
    <t>162751119</t>
  </si>
  <si>
    <t>Příplatek k vodorovnému přemístění výkopku/sypaniny z horniny třídy těžitelnosti I, skupiny 1 až 3 ZKD 1000 m přes 10000 m</t>
  </si>
  <si>
    <t>433022650</t>
  </si>
  <si>
    <t xml:space="preserve">"na  skládku do 14 km"5,55*4</t>
  </si>
  <si>
    <t>167151101</t>
  </si>
  <si>
    <t>Nakládání výkopku z hornin třídy těžitelnosti I, skupiny 1 až 3 do 100 m3</t>
  </si>
  <si>
    <t>-718764006</t>
  </si>
  <si>
    <t>171201221</t>
  </si>
  <si>
    <t>Poplatek za uložení na skládce (skládkovné) zeminy a kamení kód odpadu 17 05 04</t>
  </si>
  <si>
    <t>-663762071</t>
  </si>
  <si>
    <t>5,55*1,9</t>
  </si>
  <si>
    <t>171251201</t>
  </si>
  <si>
    <t>Uložení sypaniny na skládky nebo meziskládky</t>
  </si>
  <si>
    <t>-1298383169</t>
  </si>
  <si>
    <t>181152302</t>
  </si>
  <si>
    <t>Úprava pláně pro silnice a dálnice v zářezech se zhutněním</t>
  </si>
  <si>
    <t>-584080487</t>
  </si>
  <si>
    <t>"část chodníku před kinem"37</t>
  </si>
  <si>
    <t>181301101</t>
  </si>
  <si>
    <t>Rozprostření ornice tl vrstvy do 100 mm pl do 500 m2 v rovině nebo ve svahu do 1:5</t>
  </si>
  <si>
    <t>1493786841</t>
  </si>
  <si>
    <t>"dle zeleně"42</t>
  </si>
  <si>
    <t>181411131</t>
  </si>
  <si>
    <t>Založení parkového trávníku výsevem plochy do 1000 m2 v rovině a ve svahu do 1:5</t>
  </si>
  <si>
    <t>-1487314499</t>
  </si>
  <si>
    <t>005724100</t>
  </si>
  <si>
    <t>osivo směs travní parková</t>
  </si>
  <si>
    <t>kg</t>
  </si>
  <si>
    <t>1887500434</t>
  </si>
  <si>
    <t>0,0042*400*1,03</t>
  </si>
  <si>
    <t>Dodání a nákup ornice vč. dopravy</t>
  </si>
  <si>
    <t>60110871</t>
  </si>
  <si>
    <t>42*0,1</t>
  </si>
  <si>
    <t>1284036856</t>
  </si>
  <si>
    <t>"sanace chodníku"37</t>
  </si>
  <si>
    <t>269893123</t>
  </si>
  <si>
    <t>-1068086731</t>
  </si>
  <si>
    <t>-249395336</t>
  </si>
  <si>
    <t>"pruh pro napojení na stáv.výšku na parkovišti"29*0,5*2</t>
  </si>
  <si>
    <t>596211110</t>
  </si>
  <si>
    <t>Kladení zámkové dlažby komunikací pro pěší tl 60 mm skupiny A pl do 50 m2</t>
  </si>
  <si>
    <t>1989291527</t>
  </si>
  <si>
    <t>59245018</t>
  </si>
  <si>
    <t>dlažba tvar obdélník betonová 200x100x60mm přírodní</t>
  </si>
  <si>
    <t>274388648</t>
  </si>
  <si>
    <t>37*1,03</t>
  </si>
  <si>
    <t>877265271</t>
  </si>
  <si>
    <t>Montáž lapače střešních splavenin z tvrdého PVC-systém KG DN 100</t>
  </si>
  <si>
    <t>-2119131446</t>
  </si>
  <si>
    <t>"výměna lapačů splavenin v případě potřeby"3</t>
  </si>
  <si>
    <t>552441010</t>
  </si>
  <si>
    <t>lapač střešních splavenin - geiger DN 125 mm</t>
  </si>
  <si>
    <t>-475547214</t>
  </si>
  <si>
    <t>914111111</t>
  </si>
  <si>
    <t>Montáž svislé dopravní značky do velikosti 1 m2 objímkami na sloupek nebo konzolu</t>
  </si>
  <si>
    <t>1728556932</t>
  </si>
  <si>
    <t>404452350</t>
  </si>
  <si>
    <t>sloupek Al 60 - 350</t>
  </si>
  <si>
    <t>-1822184254</t>
  </si>
  <si>
    <t>Svislé dopravní značky pozink. s reflexní úpravou vč. víčka, objímky, nerez šroubů</t>
  </si>
  <si>
    <t>-1443049351</t>
  </si>
  <si>
    <t>"B 29, B 12, E 7b, IP 12"4</t>
  </si>
  <si>
    <t>-1220770988</t>
  </si>
  <si>
    <t>"u parkoviště"29</t>
  </si>
  <si>
    <t>obrubník betonový silniční Standard 100x15x25 cm</t>
  </si>
  <si>
    <t>-1968820966</t>
  </si>
  <si>
    <t>29*1,01</t>
  </si>
  <si>
    <t>557138154</t>
  </si>
  <si>
    <t>"sil.obruba"29*0,35*0,04</t>
  </si>
  <si>
    <t>1271520843</t>
  </si>
  <si>
    <t>-1808130556</t>
  </si>
  <si>
    <t>-532517154</t>
  </si>
  <si>
    <t>" u parkoviště"29</t>
  </si>
  <si>
    <t>773088715</t>
  </si>
  <si>
    <t>"živice"3,71</t>
  </si>
  <si>
    <t>1845988572</t>
  </si>
  <si>
    <t>"na skládku do 15 km"3,71*14</t>
  </si>
  <si>
    <t>-2127331177</t>
  </si>
  <si>
    <t>"vodící proužky"8,41</t>
  </si>
  <si>
    <t>-587684356</t>
  </si>
  <si>
    <t>294426189</t>
  </si>
  <si>
    <t>3,71</t>
  </si>
  <si>
    <t>-2080190922</t>
  </si>
  <si>
    <t>8,41</t>
  </si>
  <si>
    <t>-1950067445</t>
  </si>
  <si>
    <t>419561933</t>
  </si>
  <si>
    <t>"asfalt"3,71</t>
  </si>
  <si>
    <t>-2056979501</t>
  </si>
  <si>
    <t>Vypracování dokumentace skutečného provedení stavby - DSPS ( 4 x tištěná forma, 1x CD)</t>
  </si>
  <si>
    <t>-822620016</t>
  </si>
  <si>
    <t>Geodetické vytýčení stavby oprávněnou osobou vč. průběhu inž. sítí</t>
  </si>
  <si>
    <t>-1403407816</t>
  </si>
  <si>
    <t>Autorský dozor</t>
  </si>
  <si>
    <t>-376876029</t>
  </si>
  <si>
    <t>SO 401 - METROPOLITNÍ SÍŤ</t>
  </si>
  <si>
    <t>Srba T.</t>
  </si>
  <si>
    <t>000 - Vedlejší a ostatní náklady</t>
  </si>
  <si>
    <t>M22 - Montáž sdělovací a zabezp.tech</t>
  </si>
  <si>
    <t>M23 - Montáže potrubí</t>
  </si>
  <si>
    <t>M46 - Zemní práce při montážích</t>
  </si>
  <si>
    <t>000</t>
  </si>
  <si>
    <t>101 R00</t>
  </si>
  <si>
    <t>Nákladní auto 5t</t>
  </si>
  <si>
    <t>hod</t>
  </si>
  <si>
    <t>2060924147</t>
  </si>
  <si>
    <t>102 R00</t>
  </si>
  <si>
    <t>Pomocné práce</t>
  </si>
  <si>
    <t>282590457</t>
  </si>
  <si>
    <t>107 R00</t>
  </si>
  <si>
    <t>Dozory provozovatele</t>
  </si>
  <si>
    <t>56533420</t>
  </si>
  <si>
    <t>108 R00</t>
  </si>
  <si>
    <t>Úklid stavby</t>
  </si>
  <si>
    <t>-2121942129</t>
  </si>
  <si>
    <t>112 R00</t>
  </si>
  <si>
    <t>Zjištění stávajícího stavu</t>
  </si>
  <si>
    <t>1582124701</t>
  </si>
  <si>
    <t>113 R00</t>
  </si>
  <si>
    <t>Koordinace s ostatními profesemi</t>
  </si>
  <si>
    <t>518383938</t>
  </si>
  <si>
    <t>M22</t>
  </si>
  <si>
    <t>Montáž sdělovací a zabezp.tech</t>
  </si>
  <si>
    <t>220 06-0470.R00</t>
  </si>
  <si>
    <t>Provizorní zaslepení konce HDPE</t>
  </si>
  <si>
    <t>1378177136</t>
  </si>
  <si>
    <t>220 06-1164.R00</t>
  </si>
  <si>
    <t>Položení trubky HDPE do výkopu</t>
  </si>
  <si>
    <t>-1525264694</t>
  </si>
  <si>
    <t>220 26-0515.R00</t>
  </si>
  <si>
    <t>Trubka pancéřová upevněná na povrchu D 42 mm</t>
  </si>
  <si>
    <t>305438411</t>
  </si>
  <si>
    <t>286-13301</t>
  </si>
  <si>
    <t>Trubka HDPE 40/33mm - modrá</t>
  </si>
  <si>
    <t>-1918096083</t>
  </si>
  <si>
    <t>286-13301.1</t>
  </si>
  <si>
    <t>Trubka HDPE 40/33mm - červená</t>
  </si>
  <si>
    <t>1070337035</t>
  </si>
  <si>
    <t>;dle pol. 220 06-1164.R00</t>
  </si>
  <si>
    <t>170</t>
  </si>
  <si>
    <t>286-13301.2</t>
  </si>
  <si>
    <t>Trubka HDPE 40/33mm - zelená</t>
  </si>
  <si>
    <t>-735297152</t>
  </si>
  <si>
    <t>286-13305</t>
  </si>
  <si>
    <t>Ucpávka koncová HDPE Plasson 40/40</t>
  </si>
  <si>
    <t>2139387994</t>
  </si>
  <si>
    <t>286-13306</t>
  </si>
  <si>
    <t>Spojka na trubky HDPE vel.40</t>
  </si>
  <si>
    <t>724235183</t>
  </si>
  <si>
    <t>M23</t>
  </si>
  <si>
    <t>Montáže potrubí</t>
  </si>
  <si>
    <t>230 19-1018.R00</t>
  </si>
  <si>
    <t>Uložení chráničky ve výkopu PE 110x10,0 mm</t>
  </si>
  <si>
    <t>1237993700</t>
  </si>
  <si>
    <t>345-71147.30</t>
  </si>
  <si>
    <t>Korugovaná chránička ohebná pr. 110</t>
  </si>
  <si>
    <t>1107087738</t>
  </si>
  <si>
    <t>M46</t>
  </si>
  <si>
    <t>Zemní práce při montážích</t>
  </si>
  <si>
    <t>345-71147.24</t>
  </si>
  <si>
    <t>Trubka dvouplášťová vel.110</t>
  </si>
  <si>
    <t>1388279434</t>
  </si>
  <si>
    <t>460 01-0024.RT2</t>
  </si>
  <si>
    <t>Vytýčení kabelové trasy v zastavěném prostoru délka trasy do 500 m</t>
  </si>
  <si>
    <t>km</t>
  </si>
  <si>
    <t>1804661430</t>
  </si>
  <si>
    <t>460 03-0081.RT2</t>
  </si>
  <si>
    <t>Řezání spáry v asfaltu nebo betonu v tloušťce vrstvy do 5-8 cm</t>
  </si>
  <si>
    <t>-1041086476</t>
  </si>
  <si>
    <t>460 05-0602.RT1</t>
  </si>
  <si>
    <t>Jáma pro protlačení, hornina třídy 3-4</t>
  </si>
  <si>
    <t>-586484326</t>
  </si>
  <si>
    <t>460 20-0163.R00</t>
  </si>
  <si>
    <t xml:space="preserve">Výkop kabelové rýhy 35/80 cm  hor.3</t>
  </si>
  <si>
    <t>756600824</t>
  </si>
  <si>
    <t>460 30-0201.R00</t>
  </si>
  <si>
    <t xml:space="preserve">Protlačení otvoru strojně  do D150 mm</t>
  </si>
  <si>
    <t>1425639140</t>
  </si>
  <si>
    <t>460 42-0022.RT3</t>
  </si>
  <si>
    <t>Zřízení kabelového lože v rýze š. do 65 cm z písku lože tloušťky 20 cm</t>
  </si>
  <si>
    <t>-1112560564</t>
  </si>
  <si>
    <t>460 49-0012.R00</t>
  </si>
  <si>
    <t>Fólie výstražná z PVC, šířka 33 cm</t>
  </si>
  <si>
    <t>-142245830</t>
  </si>
  <si>
    <t>460 56-0163.R00</t>
  </si>
  <si>
    <t>Zához rýhy 35/80 cm, hornina třídy 3</t>
  </si>
  <si>
    <t>-181767014</t>
  </si>
  <si>
    <t>460 60-0001.RT8</t>
  </si>
  <si>
    <t>Naložení a odvoz zeminy odvoz na vzdálenost 10000 m</t>
  </si>
  <si>
    <t>1994755004</t>
  </si>
  <si>
    <t>460 62-0013.R00</t>
  </si>
  <si>
    <t>Provizorní úprava terénu v přírodní hornině 3</t>
  </si>
  <si>
    <t>-1344095540</t>
  </si>
  <si>
    <t>460 92-1102.R00</t>
  </si>
  <si>
    <t>Zaměření a zobrazení kabel. trasy na pevný bod</t>
  </si>
  <si>
    <t>599850386</t>
  </si>
  <si>
    <t>577 21-1115.R00</t>
  </si>
  <si>
    <t>Beton asfaltový</t>
  </si>
  <si>
    <t>-161222199</t>
  </si>
  <si>
    <t>581-52180</t>
  </si>
  <si>
    <t>Písek kopaný ZPM</t>
  </si>
  <si>
    <t>T</t>
  </si>
  <si>
    <t>519699634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</si>
</sst>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16-001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 xml:space="preserve">REKONSTRUKCE CHODNÍKU PODÉL SIL. I/2  U MĚSTSKÉHO KINA, PŘELOUČ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14. 12. 2020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Přelouč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M.I.S.a.s.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Sýkorová M.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24.7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101.1 - CHODNÍK - UZNA...'!J30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 101.1 - CHODNÍK - UZNA...'!P125</f>
        <v>0</v>
      </c>
      <c r="AV95" s="129">
        <f>'SO 101.1 - CHODNÍK - UZNA...'!J33</f>
        <v>0</v>
      </c>
      <c r="AW95" s="129">
        <f>'SO 101.1 - CHODNÍK - UZNA...'!J34</f>
        <v>0</v>
      </c>
      <c r="AX95" s="129">
        <f>'SO 101.1 - CHODNÍK - UZNA...'!J35</f>
        <v>0</v>
      </c>
      <c r="AY95" s="129">
        <f>'SO 101.1 - CHODNÍK - UZNA...'!J36</f>
        <v>0</v>
      </c>
      <c r="AZ95" s="129">
        <f>'SO 101.1 - CHODNÍK - UZNA...'!F33</f>
        <v>0</v>
      </c>
      <c r="BA95" s="129">
        <f>'SO 101.1 - CHODNÍK - UZNA...'!F34</f>
        <v>0</v>
      </c>
      <c r="BB95" s="129">
        <f>'SO 101.1 - CHODNÍK - UZNA...'!F35</f>
        <v>0</v>
      </c>
      <c r="BC95" s="129">
        <f>'SO 101.1 - CHODNÍK - UZNA...'!F36</f>
        <v>0</v>
      </c>
      <c r="BD95" s="131">
        <f>'SO 101.1 - CHODNÍK - UZNA...'!F37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86</v>
      </c>
      <c r="CM95" s="132" t="s">
        <v>87</v>
      </c>
    </row>
    <row r="96" s="7" customFormat="1" ht="24.75" customHeight="1">
      <c r="A96" s="120" t="s">
        <v>80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101.2 - CHODNÍK - NEUZ...'!J30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'SO 101.2 - CHODNÍK - NEUZ...'!P124</f>
        <v>0</v>
      </c>
      <c r="AV96" s="129">
        <f>'SO 101.2 - CHODNÍK - NEUZ...'!J33</f>
        <v>0</v>
      </c>
      <c r="AW96" s="129">
        <f>'SO 101.2 - CHODNÍK - NEUZ...'!J34</f>
        <v>0</v>
      </c>
      <c r="AX96" s="129">
        <f>'SO 101.2 - CHODNÍK - NEUZ...'!J35</f>
        <v>0</v>
      </c>
      <c r="AY96" s="129">
        <f>'SO 101.2 - CHODNÍK - NEUZ...'!J36</f>
        <v>0</v>
      </c>
      <c r="AZ96" s="129">
        <f>'SO 101.2 - CHODNÍK - NEUZ...'!F33</f>
        <v>0</v>
      </c>
      <c r="BA96" s="129">
        <f>'SO 101.2 - CHODNÍK - NEUZ...'!F34</f>
        <v>0</v>
      </c>
      <c r="BB96" s="129">
        <f>'SO 101.2 - CHODNÍK - NEUZ...'!F35</f>
        <v>0</v>
      </c>
      <c r="BC96" s="129">
        <f>'SO 101.2 - CHODNÍK - NEUZ...'!F36</f>
        <v>0</v>
      </c>
      <c r="BD96" s="131">
        <f>'SO 101.2 - CHODNÍK - NEUZ...'!F37</f>
        <v>0</v>
      </c>
      <c r="BE96" s="7"/>
      <c r="BT96" s="132" t="s">
        <v>84</v>
      </c>
      <c r="BV96" s="132" t="s">
        <v>78</v>
      </c>
      <c r="BW96" s="132" t="s">
        <v>90</v>
      </c>
      <c r="BX96" s="132" t="s">
        <v>5</v>
      </c>
      <c r="CL96" s="132" t="s">
        <v>86</v>
      </c>
      <c r="CM96" s="132" t="s">
        <v>87</v>
      </c>
    </row>
    <row r="97" s="7" customFormat="1" ht="16.5" customHeight="1">
      <c r="A97" s="120" t="s">
        <v>80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401 - METROPOLITNÍ SÍŤ'!J30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33">
        <v>0</v>
      </c>
      <c r="AT97" s="134">
        <f>ROUND(SUM(AV97:AW97),2)</f>
        <v>0</v>
      </c>
      <c r="AU97" s="135">
        <f>'SO 401 - METROPOLITNÍ SÍŤ'!P120</f>
        <v>0</v>
      </c>
      <c r="AV97" s="134">
        <f>'SO 401 - METROPOLITNÍ SÍŤ'!J33</f>
        <v>0</v>
      </c>
      <c r="AW97" s="134">
        <f>'SO 401 - METROPOLITNÍ SÍŤ'!J34</f>
        <v>0</v>
      </c>
      <c r="AX97" s="134">
        <f>'SO 401 - METROPOLITNÍ SÍŤ'!J35</f>
        <v>0</v>
      </c>
      <c r="AY97" s="134">
        <f>'SO 401 - METROPOLITNÍ SÍŤ'!J36</f>
        <v>0</v>
      </c>
      <c r="AZ97" s="134">
        <f>'SO 401 - METROPOLITNÍ SÍŤ'!F33</f>
        <v>0</v>
      </c>
      <c r="BA97" s="134">
        <f>'SO 401 - METROPOLITNÍ SÍŤ'!F34</f>
        <v>0</v>
      </c>
      <c r="BB97" s="134">
        <f>'SO 401 - METROPOLITNÍ SÍŤ'!F35</f>
        <v>0</v>
      </c>
      <c r="BC97" s="134">
        <f>'SO 401 - METROPOLITNÍ SÍŤ'!F36</f>
        <v>0</v>
      </c>
      <c r="BD97" s="136">
        <f>'SO 401 - METROPOLITNÍ SÍŤ'!F37</f>
        <v>0</v>
      </c>
      <c r="BE97" s="7"/>
      <c r="BT97" s="132" t="s">
        <v>84</v>
      </c>
      <c r="BV97" s="132" t="s">
        <v>78</v>
      </c>
      <c r="BW97" s="132" t="s">
        <v>93</v>
      </c>
      <c r="BX97" s="132" t="s">
        <v>5</v>
      </c>
      <c r="CL97" s="132" t="s">
        <v>94</v>
      </c>
      <c r="CM97" s="132" t="s">
        <v>87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xNcUqBoYv1heVC4St6cocBGx6rgnJMspOXiE3sPY0p1h2u6vDhuQahRt6WA2JrJAkc/k4npaJkIbpzyHxtfCQQ==" hashValue="+Q3dGfgd1KWGEHQyICnd/zY5/76u3uRI5rHHrEX7sk9Dsgdz7jdwQlhtqEzkFrC+O87LccmpyerdATTIy4j69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101.1 - CHODNÍK - UZNA...'!C2" display="/"/>
    <hyperlink ref="A96" location="'SO 101.2 - CHODNÍK - NEUZ...'!C2" display="/"/>
    <hyperlink ref="A97" location="'SO 401 - METROPOLITNÍ SÍŤ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 xml:space="preserve">REKONSTRUKCE CHODNÍKU PODÉL SIL. I/2  U MĚSTSKÉHO KINA, PŘELOUČ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86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14. 12. 2020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ROUND((SUM(BE125:BE366)),  2)</f>
        <v>0</v>
      </c>
      <c r="G33" s="39"/>
      <c r="H33" s="39"/>
      <c r="I33" s="156">
        <v>0.20999999999999999</v>
      </c>
      <c r="J33" s="155">
        <f>ROUND(((SUM(BE125:BE366))*I33),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ROUND((SUM(BF125:BF366)),  2)</f>
        <v>0</v>
      </c>
      <c r="G34" s="39"/>
      <c r="H34" s="39"/>
      <c r="I34" s="156">
        <v>0.14999999999999999</v>
      </c>
      <c r="J34" s="155">
        <f>ROUND(((SUM(BF125:BF366))*I34),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ROUND((SUM(BG125:BG366)),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ROUND((SUM(BH125:BH366)),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ROUND((SUM(BI125:BI366)),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 xml:space="preserve">REKONSTRUKCE CHODNÍKU PODÉL SIL. I/2  U MĚSTSKÉHO KINA, PŘELOUČ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101.1 - CHODNÍK - UZNATELNÉ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14. 12. 2020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Přelouč</v>
      </c>
      <c r="G91" s="41"/>
      <c r="H91" s="41"/>
      <c r="I91" s="33" t="s">
        <v>30</v>
      </c>
      <c r="J91" s="37" t="str">
        <f>E21</f>
        <v>M.I.S.a.s.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Sýkorová M.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80"/>
      <c r="C97" s="181"/>
      <c r="D97" s="182" t="s">
        <v>103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104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105</v>
      </c>
      <c r="E99" s="189"/>
      <c r="F99" s="189"/>
      <c r="G99" s="189"/>
      <c r="H99" s="189"/>
      <c r="I99" s="189"/>
      <c r="J99" s="190">
        <f>J215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106</v>
      </c>
      <c r="E100" s="189"/>
      <c r="F100" s="189"/>
      <c r="G100" s="189"/>
      <c r="H100" s="189"/>
      <c r="I100" s="189"/>
      <c r="J100" s="190">
        <f>J222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107</v>
      </c>
      <c r="E101" s="189"/>
      <c r="F101" s="189"/>
      <c r="G101" s="189"/>
      <c r="H101" s="189"/>
      <c r="I101" s="189"/>
      <c r="J101" s="190">
        <f>J255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108</v>
      </c>
      <c r="E102" s="189"/>
      <c r="F102" s="189"/>
      <c r="G102" s="189"/>
      <c r="H102" s="189"/>
      <c r="I102" s="189"/>
      <c r="J102" s="190">
        <f>J281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109</v>
      </c>
      <c r="E103" s="189"/>
      <c r="F103" s="189"/>
      <c r="G103" s="189"/>
      <c r="H103" s="189"/>
      <c r="I103" s="189"/>
      <c r="J103" s="190">
        <f>J329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110</v>
      </c>
      <c r="E104" s="189"/>
      <c r="F104" s="189"/>
      <c r="G104" s="189"/>
      <c r="H104" s="189"/>
      <c r="I104" s="189"/>
      <c r="J104" s="190">
        <f>J361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111</v>
      </c>
      <c r="E105" s="189"/>
      <c r="F105" s="189"/>
      <c r="G105" s="189"/>
      <c r="H105" s="189"/>
      <c r="I105" s="189"/>
      <c r="J105" s="190">
        <f>J363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112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6.25" customHeight="1">
      <c r="A115" s="39"/>
      <c r="B115" s="40"/>
      <c r="C115" s="41"/>
      <c r="D115" s="41"/>
      <c r="E115" s="175" t="str">
        <f>E7</f>
        <v xml:space="preserve">REKONSTRUKCE CHODNÍKU PODÉL SIL. I/2  U MĚSTSKÉHO KINA, PŘELOUČ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96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SO 101.1 - CHODNÍK - UZNATELNÉ NÁKLADY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 xml:space="preserve"> </v>
      </c>
      <c r="G119" s="41"/>
      <c r="H119" s="41"/>
      <c r="I119" s="33" t="s">
        <v>22</v>
      </c>
      <c r="J119" s="80" t="str">
        <f>IF(J12="","",J12)</f>
        <v>14. 12. 2020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Město Přelouč</v>
      </c>
      <c r="G121" s="41"/>
      <c r="H121" s="41"/>
      <c r="I121" s="33" t="s">
        <v>30</v>
      </c>
      <c r="J121" s="37" t="str">
        <f>E21</f>
        <v>M.I.S.a.s.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IF(E18="","",E18)</f>
        <v>Vyplň údaj</v>
      </c>
      <c r="G122" s="41"/>
      <c r="H122" s="41"/>
      <c r="I122" s="33" t="s">
        <v>33</v>
      </c>
      <c r="J122" s="37" t="str">
        <f>E24</f>
        <v>Sýkorová M.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113</v>
      </c>
      <c r="D124" s="195" t="s">
        <v>61</v>
      </c>
      <c r="E124" s="195" t="s">
        <v>57</v>
      </c>
      <c r="F124" s="195" t="s">
        <v>58</v>
      </c>
      <c r="G124" s="195" t="s">
        <v>114</v>
      </c>
      <c r="H124" s="195" t="s">
        <v>115</v>
      </c>
      <c r="I124" s="195" t="s">
        <v>116</v>
      </c>
      <c r="J124" s="195" t="s">
        <v>100</v>
      </c>
      <c r="K124" s="196" t="s">
        <v>117</v>
      </c>
      <c r="L124" s="197"/>
      <c r="M124" s="101" t="s">
        <v>1</v>
      </c>
      <c r="N124" s="102" t="s">
        <v>40</v>
      </c>
      <c r="O124" s="102" t="s">
        <v>118</v>
      </c>
      <c r="P124" s="102" t="s">
        <v>119</v>
      </c>
      <c r="Q124" s="102" t="s">
        <v>120</v>
      </c>
      <c r="R124" s="102" t="s">
        <v>121</v>
      </c>
      <c r="S124" s="102" t="s">
        <v>122</v>
      </c>
      <c r="T124" s="103" t="s">
        <v>123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124</v>
      </c>
      <c r="D125" s="41"/>
      <c r="E125" s="41"/>
      <c r="F125" s="41"/>
      <c r="G125" s="41"/>
      <c r="H125" s="41"/>
      <c r="I125" s="41"/>
      <c r="J125" s="198">
        <f>BK125</f>
        <v>0</v>
      </c>
      <c r="K125" s="41"/>
      <c r="L125" s="45"/>
      <c r="M125" s="104"/>
      <c r="N125" s="199"/>
      <c r="O125" s="105"/>
      <c r="P125" s="200">
        <f>P126</f>
        <v>0</v>
      </c>
      <c r="Q125" s="105"/>
      <c r="R125" s="200">
        <f>R126</f>
        <v>289.93633662000002</v>
      </c>
      <c r="S125" s="105"/>
      <c r="T125" s="201">
        <f>T126</f>
        <v>241.14280000000002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75</v>
      </c>
      <c r="AU125" s="18" t="s">
        <v>102</v>
      </c>
      <c r="BK125" s="202">
        <f>BK126</f>
        <v>0</v>
      </c>
    </row>
    <row r="126" s="12" customFormat="1" ht="25.92" customHeight="1">
      <c r="A126" s="12"/>
      <c r="B126" s="203"/>
      <c r="C126" s="204"/>
      <c r="D126" s="205" t="s">
        <v>75</v>
      </c>
      <c r="E126" s="206" t="s">
        <v>125</v>
      </c>
      <c r="F126" s="206" t="s">
        <v>126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P127+P215+P222+P255+P281+P329+P361+P363</f>
        <v>0</v>
      </c>
      <c r="Q126" s="211"/>
      <c r="R126" s="212">
        <f>R127+R215+R222+R255+R281+R329+R361+R363</f>
        <v>289.93633662000002</v>
      </c>
      <c r="S126" s="211"/>
      <c r="T126" s="213">
        <f>T127+T215+T222+T255+T281+T329+T361+T363</f>
        <v>241.14280000000002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76</v>
      </c>
      <c r="AY126" s="214" t="s">
        <v>127</v>
      </c>
      <c r="BK126" s="216">
        <f>BK127+BK215+BK222+BK255+BK281+BK329+BK361+BK363</f>
        <v>0</v>
      </c>
    </row>
    <row r="127" s="12" customFormat="1" ht="22.8" customHeight="1">
      <c r="A127" s="12"/>
      <c r="B127" s="203"/>
      <c r="C127" s="204"/>
      <c r="D127" s="205" t="s">
        <v>75</v>
      </c>
      <c r="E127" s="217" t="s">
        <v>84</v>
      </c>
      <c r="F127" s="217" t="s">
        <v>128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SUM(P128:P214)</f>
        <v>0</v>
      </c>
      <c r="Q127" s="211"/>
      <c r="R127" s="212">
        <f>SUM(R128:R214)</f>
        <v>2.5848640000000001</v>
      </c>
      <c r="S127" s="211"/>
      <c r="T127" s="213">
        <f>SUM(T128:T214)</f>
        <v>240.89680000000001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84</v>
      </c>
      <c r="AT127" s="215" t="s">
        <v>75</v>
      </c>
      <c r="AU127" s="215" t="s">
        <v>84</v>
      </c>
      <c r="AY127" s="214" t="s">
        <v>127</v>
      </c>
      <c r="BK127" s="216">
        <f>SUM(BK128:BK214)</f>
        <v>0</v>
      </c>
    </row>
    <row r="128" s="2" customFormat="1">
      <c r="A128" s="39"/>
      <c r="B128" s="40"/>
      <c r="C128" s="219" t="s">
        <v>84</v>
      </c>
      <c r="D128" s="219" t="s">
        <v>129</v>
      </c>
      <c r="E128" s="220" t="s">
        <v>130</v>
      </c>
      <c r="F128" s="221" t="s">
        <v>131</v>
      </c>
      <c r="G128" s="222" t="s">
        <v>132</v>
      </c>
      <c r="H128" s="223">
        <v>60.600000000000001</v>
      </c>
      <c r="I128" s="224"/>
      <c r="J128" s="225">
        <f>ROUND(I128*H128,2)</f>
        <v>0</v>
      </c>
      <c r="K128" s="221" t="s">
        <v>133</v>
      </c>
      <c r="L128" s="45"/>
      <c r="M128" s="226" t="s">
        <v>1</v>
      </c>
      <c r="N128" s="227" t="s">
        <v>41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0.255</v>
      </c>
      <c r="T128" s="229">
        <f>S128*H128</f>
        <v>15.453000000000001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134</v>
      </c>
      <c r="AT128" s="230" t="s">
        <v>129</v>
      </c>
      <c r="AU128" s="230" t="s">
        <v>87</v>
      </c>
      <c r="AY128" s="18" t="s">
        <v>127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134</v>
      </c>
      <c r="BM128" s="230" t="s">
        <v>87</v>
      </c>
    </row>
    <row r="129" s="13" customFormat="1">
      <c r="A129" s="13"/>
      <c r="B129" s="232"/>
      <c r="C129" s="233"/>
      <c r="D129" s="234" t="s">
        <v>135</v>
      </c>
      <c r="E129" s="235" t="s">
        <v>1</v>
      </c>
      <c r="F129" s="236" t="s">
        <v>136</v>
      </c>
      <c r="G129" s="233"/>
      <c r="H129" s="235" t="s">
        <v>1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135</v>
      </c>
      <c r="AU129" s="242" t="s">
        <v>87</v>
      </c>
      <c r="AV129" s="13" t="s">
        <v>84</v>
      </c>
      <c r="AW129" s="13" t="s">
        <v>32</v>
      </c>
      <c r="AX129" s="13" t="s">
        <v>76</v>
      </c>
      <c r="AY129" s="242" t="s">
        <v>127</v>
      </c>
    </row>
    <row r="130" s="13" customFormat="1">
      <c r="A130" s="13"/>
      <c r="B130" s="232"/>
      <c r="C130" s="233"/>
      <c r="D130" s="234" t="s">
        <v>135</v>
      </c>
      <c r="E130" s="235" t="s">
        <v>1</v>
      </c>
      <c r="F130" s="236" t="s">
        <v>137</v>
      </c>
      <c r="G130" s="233"/>
      <c r="H130" s="235" t="s">
        <v>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135</v>
      </c>
      <c r="AU130" s="242" t="s">
        <v>87</v>
      </c>
      <c r="AV130" s="13" t="s">
        <v>84</v>
      </c>
      <c r="AW130" s="13" t="s">
        <v>32</v>
      </c>
      <c r="AX130" s="13" t="s">
        <v>76</v>
      </c>
      <c r="AY130" s="242" t="s">
        <v>127</v>
      </c>
    </row>
    <row r="131" s="14" customFormat="1">
      <c r="A131" s="14"/>
      <c r="B131" s="243"/>
      <c r="C131" s="244"/>
      <c r="D131" s="234" t="s">
        <v>135</v>
      </c>
      <c r="E131" s="245" t="s">
        <v>1</v>
      </c>
      <c r="F131" s="246" t="s">
        <v>138</v>
      </c>
      <c r="G131" s="244"/>
      <c r="H131" s="247">
        <v>60.600000000000001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135</v>
      </c>
      <c r="AU131" s="253" t="s">
        <v>87</v>
      </c>
      <c r="AV131" s="14" t="s">
        <v>87</v>
      </c>
      <c r="AW131" s="14" t="s">
        <v>32</v>
      </c>
      <c r="AX131" s="14" t="s">
        <v>76</v>
      </c>
      <c r="AY131" s="253" t="s">
        <v>127</v>
      </c>
    </row>
    <row r="132" s="15" customFormat="1">
      <c r="A132" s="15"/>
      <c r="B132" s="254"/>
      <c r="C132" s="255"/>
      <c r="D132" s="234" t="s">
        <v>135</v>
      </c>
      <c r="E132" s="256" t="s">
        <v>1</v>
      </c>
      <c r="F132" s="257" t="s">
        <v>139</v>
      </c>
      <c r="G132" s="255"/>
      <c r="H132" s="258">
        <v>60.600000000000001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4" t="s">
        <v>135</v>
      </c>
      <c r="AU132" s="264" t="s">
        <v>87</v>
      </c>
      <c r="AV132" s="15" t="s">
        <v>134</v>
      </c>
      <c r="AW132" s="15" t="s">
        <v>32</v>
      </c>
      <c r="AX132" s="15" t="s">
        <v>84</v>
      </c>
      <c r="AY132" s="264" t="s">
        <v>127</v>
      </c>
    </row>
    <row r="133" s="2" customFormat="1">
      <c r="A133" s="39"/>
      <c r="B133" s="40"/>
      <c r="C133" s="219" t="s">
        <v>87</v>
      </c>
      <c r="D133" s="219" t="s">
        <v>129</v>
      </c>
      <c r="E133" s="220" t="s">
        <v>140</v>
      </c>
      <c r="F133" s="221" t="s">
        <v>141</v>
      </c>
      <c r="G133" s="222" t="s">
        <v>132</v>
      </c>
      <c r="H133" s="223">
        <v>20.5</v>
      </c>
      <c r="I133" s="224"/>
      <c r="J133" s="225">
        <f>ROUND(I133*H133,2)</f>
        <v>0</v>
      </c>
      <c r="K133" s="221" t="s">
        <v>133</v>
      </c>
      <c r="L133" s="45"/>
      <c r="M133" s="226" t="s">
        <v>1</v>
      </c>
      <c r="N133" s="227" t="s">
        <v>41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0.26000000000000001</v>
      </c>
      <c r="T133" s="229">
        <f>S133*H133</f>
        <v>5.3300000000000001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134</v>
      </c>
      <c r="AT133" s="230" t="s">
        <v>129</v>
      </c>
      <c r="AU133" s="230" t="s">
        <v>87</v>
      </c>
      <c r="AY133" s="18" t="s">
        <v>127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84</v>
      </c>
      <c r="BK133" s="231">
        <f>ROUND(I133*H133,2)</f>
        <v>0</v>
      </c>
      <c r="BL133" s="18" t="s">
        <v>134</v>
      </c>
      <c r="BM133" s="230" t="s">
        <v>134</v>
      </c>
    </row>
    <row r="134" s="14" customFormat="1">
      <c r="A134" s="14"/>
      <c r="B134" s="243"/>
      <c r="C134" s="244"/>
      <c r="D134" s="234" t="s">
        <v>135</v>
      </c>
      <c r="E134" s="245" t="s">
        <v>1</v>
      </c>
      <c r="F134" s="246" t="s">
        <v>142</v>
      </c>
      <c r="G134" s="244"/>
      <c r="H134" s="247">
        <v>2.5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135</v>
      </c>
      <c r="AU134" s="253" t="s">
        <v>87</v>
      </c>
      <c r="AV134" s="14" t="s">
        <v>87</v>
      </c>
      <c r="AW134" s="14" t="s">
        <v>32</v>
      </c>
      <c r="AX134" s="14" t="s">
        <v>76</v>
      </c>
      <c r="AY134" s="253" t="s">
        <v>127</v>
      </c>
    </row>
    <row r="135" s="14" customFormat="1">
      <c r="A135" s="14"/>
      <c r="B135" s="243"/>
      <c r="C135" s="244"/>
      <c r="D135" s="234" t="s">
        <v>135</v>
      </c>
      <c r="E135" s="245" t="s">
        <v>1</v>
      </c>
      <c r="F135" s="246" t="s">
        <v>143</v>
      </c>
      <c r="G135" s="244"/>
      <c r="H135" s="247">
        <v>18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135</v>
      </c>
      <c r="AU135" s="253" t="s">
        <v>87</v>
      </c>
      <c r="AV135" s="14" t="s">
        <v>87</v>
      </c>
      <c r="AW135" s="14" t="s">
        <v>32</v>
      </c>
      <c r="AX135" s="14" t="s">
        <v>76</v>
      </c>
      <c r="AY135" s="253" t="s">
        <v>127</v>
      </c>
    </row>
    <row r="136" s="15" customFormat="1">
      <c r="A136" s="15"/>
      <c r="B136" s="254"/>
      <c r="C136" s="255"/>
      <c r="D136" s="234" t="s">
        <v>135</v>
      </c>
      <c r="E136" s="256" t="s">
        <v>1</v>
      </c>
      <c r="F136" s="257" t="s">
        <v>139</v>
      </c>
      <c r="G136" s="255"/>
      <c r="H136" s="258">
        <v>20.5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135</v>
      </c>
      <c r="AU136" s="264" t="s">
        <v>87</v>
      </c>
      <c r="AV136" s="15" t="s">
        <v>134</v>
      </c>
      <c r="AW136" s="15" t="s">
        <v>32</v>
      </c>
      <c r="AX136" s="15" t="s">
        <v>84</v>
      </c>
      <c r="AY136" s="264" t="s">
        <v>127</v>
      </c>
    </row>
    <row r="137" s="2" customFormat="1">
      <c r="A137" s="39"/>
      <c r="B137" s="40"/>
      <c r="C137" s="219" t="s">
        <v>144</v>
      </c>
      <c r="D137" s="219" t="s">
        <v>129</v>
      </c>
      <c r="E137" s="220" t="s">
        <v>145</v>
      </c>
      <c r="F137" s="221" t="s">
        <v>146</v>
      </c>
      <c r="G137" s="222" t="s">
        <v>132</v>
      </c>
      <c r="H137" s="223">
        <v>3.5</v>
      </c>
      <c r="I137" s="224"/>
      <c r="J137" s="225">
        <f>ROUND(I137*H137,2)</f>
        <v>0</v>
      </c>
      <c r="K137" s="221" t="s">
        <v>133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0.32500000000000001</v>
      </c>
      <c r="T137" s="229">
        <f>S137*H137</f>
        <v>1.1375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134</v>
      </c>
      <c r="AT137" s="230" t="s">
        <v>129</v>
      </c>
      <c r="AU137" s="230" t="s">
        <v>87</v>
      </c>
      <c r="AY137" s="18" t="s">
        <v>127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134</v>
      </c>
      <c r="BM137" s="230" t="s">
        <v>147</v>
      </c>
    </row>
    <row r="138" s="14" customFormat="1">
      <c r="A138" s="14"/>
      <c r="B138" s="243"/>
      <c r="C138" s="244"/>
      <c r="D138" s="234" t="s">
        <v>135</v>
      </c>
      <c r="E138" s="245" t="s">
        <v>1</v>
      </c>
      <c r="F138" s="246" t="s">
        <v>148</v>
      </c>
      <c r="G138" s="244"/>
      <c r="H138" s="247">
        <v>3.5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135</v>
      </c>
      <c r="AU138" s="253" t="s">
        <v>87</v>
      </c>
      <c r="AV138" s="14" t="s">
        <v>87</v>
      </c>
      <c r="AW138" s="14" t="s">
        <v>32</v>
      </c>
      <c r="AX138" s="14" t="s">
        <v>76</v>
      </c>
      <c r="AY138" s="253" t="s">
        <v>127</v>
      </c>
    </row>
    <row r="139" s="15" customFormat="1">
      <c r="A139" s="15"/>
      <c r="B139" s="254"/>
      <c r="C139" s="255"/>
      <c r="D139" s="234" t="s">
        <v>135</v>
      </c>
      <c r="E139" s="256" t="s">
        <v>1</v>
      </c>
      <c r="F139" s="257" t="s">
        <v>139</v>
      </c>
      <c r="G139" s="255"/>
      <c r="H139" s="258">
        <v>3.5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135</v>
      </c>
      <c r="AU139" s="264" t="s">
        <v>87</v>
      </c>
      <c r="AV139" s="15" t="s">
        <v>134</v>
      </c>
      <c r="AW139" s="15" t="s">
        <v>32</v>
      </c>
      <c r="AX139" s="15" t="s">
        <v>84</v>
      </c>
      <c r="AY139" s="264" t="s">
        <v>127</v>
      </c>
    </row>
    <row r="140" s="2" customFormat="1">
      <c r="A140" s="39"/>
      <c r="B140" s="40"/>
      <c r="C140" s="219" t="s">
        <v>134</v>
      </c>
      <c r="D140" s="219" t="s">
        <v>129</v>
      </c>
      <c r="E140" s="220" t="s">
        <v>149</v>
      </c>
      <c r="F140" s="221" t="s">
        <v>150</v>
      </c>
      <c r="G140" s="222" t="s">
        <v>132</v>
      </c>
      <c r="H140" s="223">
        <v>289.60000000000002</v>
      </c>
      <c r="I140" s="224"/>
      <c r="J140" s="225">
        <f>ROUND(I140*H140,2)</f>
        <v>0</v>
      </c>
      <c r="K140" s="221" t="s">
        <v>133</v>
      </c>
      <c r="L140" s="45"/>
      <c r="M140" s="226" t="s">
        <v>1</v>
      </c>
      <c r="N140" s="227" t="s">
        <v>41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0.28999999999999998</v>
      </c>
      <c r="T140" s="229">
        <f>S140*H140</f>
        <v>83.983999999999995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134</v>
      </c>
      <c r="AT140" s="230" t="s">
        <v>129</v>
      </c>
      <c r="AU140" s="230" t="s">
        <v>87</v>
      </c>
      <c r="AY140" s="18" t="s">
        <v>127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84</v>
      </c>
      <c r="BK140" s="231">
        <f>ROUND(I140*H140,2)</f>
        <v>0</v>
      </c>
      <c r="BL140" s="18" t="s">
        <v>134</v>
      </c>
      <c r="BM140" s="230" t="s">
        <v>151</v>
      </c>
    </row>
    <row r="141" s="14" customFormat="1">
      <c r="A141" s="14"/>
      <c r="B141" s="243"/>
      <c r="C141" s="244"/>
      <c r="D141" s="234" t="s">
        <v>135</v>
      </c>
      <c r="E141" s="245" t="s">
        <v>1</v>
      </c>
      <c r="F141" s="246" t="s">
        <v>152</v>
      </c>
      <c r="G141" s="244"/>
      <c r="H141" s="247">
        <v>60.600000000000001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135</v>
      </c>
      <c r="AU141" s="253" t="s">
        <v>87</v>
      </c>
      <c r="AV141" s="14" t="s">
        <v>87</v>
      </c>
      <c r="AW141" s="14" t="s">
        <v>32</v>
      </c>
      <c r="AX141" s="14" t="s">
        <v>76</v>
      </c>
      <c r="AY141" s="253" t="s">
        <v>127</v>
      </c>
    </row>
    <row r="142" s="14" customFormat="1">
      <c r="A142" s="14"/>
      <c r="B142" s="243"/>
      <c r="C142" s="244"/>
      <c r="D142" s="234" t="s">
        <v>135</v>
      </c>
      <c r="E142" s="245" t="s">
        <v>1</v>
      </c>
      <c r="F142" s="246" t="s">
        <v>153</v>
      </c>
      <c r="G142" s="244"/>
      <c r="H142" s="247">
        <v>20.5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135</v>
      </c>
      <c r="AU142" s="253" t="s">
        <v>87</v>
      </c>
      <c r="AV142" s="14" t="s">
        <v>87</v>
      </c>
      <c r="AW142" s="14" t="s">
        <v>32</v>
      </c>
      <c r="AX142" s="14" t="s">
        <v>76</v>
      </c>
      <c r="AY142" s="253" t="s">
        <v>127</v>
      </c>
    </row>
    <row r="143" s="14" customFormat="1">
      <c r="A143" s="14"/>
      <c r="B143" s="243"/>
      <c r="C143" s="244"/>
      <c r="D143" s="234" t="s">
        <v>135</v>
      </c>
      <c r="E143" s="245" t="s">
        <v>1</v>
      </c>
      <c r="F143" s="246" t="s">
        <v>154</v>
      </c>
      <c r="G143" s="244"/>
      <c r="H143" s="247">
        <v>3.5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135</v>
      </c>
      <c r="AU143" s="253" t="s">
        <v>87</v>
      </c>
      <c r="AV143" s="14" t="s">
        <v>87</v>
      </c>
      <c r="AW143" s="14" t="s">
        <v>32</v>
      </c>
      <c r="AX143" s="14" t="s">
        <v>76</v>
      </c>
      <c r="AY143" s="253" t="s">
        <v>127</v>
      </c>
    </row>
    <row r="144" s="14" customFormat="1">
      <c r="A144" s="14"/>
      <c r="B144" s="243"/>
      <c r="C144" s="244"/>
      <c r="D144" s="234" t="s">
        <v>135</v>
      </c>
      <c r="E144" s="245" t="s">
        <v>1</v>
      </c>
      <c r="F144" s="246" t="s">
        <v>155</v>
      </c>
      <c r="G144" s="244"/>
      <c r="H144" s="247">
        <v>242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135</v>
      </c>
      <c r="AU144" s="253" t="s">
        <v>87</v>
      </c>
      <c r="AV144" s="14" t="s">
        <v>87</v>
      </c>
      <c r="AW144" s="14" t="s">
        <v>32</v>
      </c>
      <c r="AX144" s="14" t="s">
        <v>76</v>
      </c>
      <c r="AY144" s="253" t="s">
        <v>127</v>
      </c>
    </row>
    <row r="145" s="14" customFormat="1">
      <c r="A145" s="14"/>
      <c r="B145" s="243"/>
      <c r="C145" s="244"/>
      <c r="D145" s="234" t="s">
        <v>135</v>
      </c>
      <c r="E145" s="245" t="s">
        <v>1</v>
      </c>
      <c r="F145" s="246" t="s">
        <v>156</v>
      </c>
      <c r="G145" s="244"/>
      <c r="H145" s="247">
        <v>-37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135</v>
      </c>
      <c r="AU145" s="253" t="s">
        <v>87</v>
      </c>
      <c r="AV145" s="14" t="s">
        <v>87</v>
      </c>
      <c r="AW145" s="14" t="s">
        <v>32</v>
      </c>
      <c r="AX145" s="14" t="s">
        <v>76</v>
      </c>
      <c r="AY145" s="253" t="s">
        <v>127</v>
      </c>
    </row>
    <row r="146" s="15" customFormat="1">
      <c r="A146" s="15"/>
      <c r="B146" s="254"/>
      <c r="C146" s="255"/>
      <c r="D146" s="234" t="s">
        <v>135</v>
      </c>
      <c r="E146" s="256" t="s">
        <v>1</v>
      </c>
      <c r="F146" s="257" t="s">
        <v>139</v>
      </c>
      <c r="G146" s="255"/>
      <c r="H146" s="258">
        <v>289.60000000000002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4" t="s">
        <v>135</v>
      </c>
      <c r="AU146" s="264" t="s">
        <v>87</v>
      </c>
      <c r="AV146" s="15" t="s">
        <v>134</v>
      </c>
      <c r="AW146" s="15" t="s">
        <v>32</v>
      </c>
      <c r="AX146" s="15" t="s">
        <v>84</v>
      </c>
      <c r="AY146" s="264" t="s">
        <v>127</v>
      </c>
    </row>
    <row r="147" s="2" customFormat="1">
      <c r="A147" s="39"/>
      <c r="B147" s="40"/>
      <c r="C147" s="219" t="s">
        <v>157</v>
      </c>
      <c r="D147" s="219" t="s">
        <v>129</v>
      </c>
      <c r="E147" s="220" t="s">
        <v>158</v>
      </c>
      <c r="F147" s="221" t="s">
        <v>159</v>
      </c>
      <c r="G147" s="222" t="s">
        <v>132</v>
      </c>
      <c r="H147" s="223">
        <v>205</v>
      </c>
      <c r="I147" s="224"/>
      <c r="J147" s="225">
        <f>ROUND(I147*H147,2)</f>
        <v>0</v>
      </c>
      <c r="K147" s="221" t="s">
        <v>133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0.22</v>
      </c>
      <c r="T147" s="229">
        <f>S147*H147</f>
        <v>45.100000000000001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134</v>
      </c>
      <c r="AT147" s="230" t="s">
        <v>129</v>
      </c>
      <c r="AU147" s="230" t="s">
        <v>87</v>
      </c>
      <c r="AY147" s="18" t="s">
        <v>127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134</v>
      </c>
      <c r="BM147" s="230" t="s">
        <v>160</v>
      </c>
    </row>
    <row r="148" s="14" customFormat="1">
      <c r="A148" s="14"/>
      <c r="B148" s="243"/>
      <c r="C148" s="244"/>
      <c r="D148" s="234" t="s">
        <v>135</v>
      </c>
      <c r="E148" s="245" t="s">
        <v>1</v>
      </c>
      <c r="F148" s="246" t="s">
        <v>161</v>
      </c>
      <c r="G148" s="244"/>
      <c r="H148" s="247">
        <v>205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135</v>
      </c>
      <c r="AU148" s="253" t="s">
        <v>87</v>
      </c>
      <c r="AV148" s="14" t="s">
        <v>87</v>
      </c>
      <c r="AW148" s="14" t="s">
        <v>32</v>
      </c>
      <c r="AX148" s="14" t="s">
        <v>76</v>
      </c>
      <c r="AY148" s="253" t="s">
        <v>127</v>
      </c>
    </row>
    <row r="149" s="15" customFormat="1">
      <c r="A149" s="15"/>
      <c r="B149" s="254"/>
      <c r="C149" s="255"/>
      <c r="D149" s="234" t="s">
        <v>135</v>
      </c>
      <c r="E149" s="256" t="s">
        <v>1</v>
      </c>
      <c r="F149" s="257" t="s">
        <v>139</v>
      </c>
      <c r="G149" s="255"/>
      <c r="H149" s="258">
        <v>205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4" t="s">
        <v>135</v>
      </c>
      <c r="AU149" s="264" t="s">
        <v>87</v>
      </c>
      <c r="AV149" s="15" t="s">
        <v>134</v>
      </c>
      <c r="AW149" s="15" t="s">
        <v>32</v>
      </c>
      <c r="AX149" s="15" t="s">
        <v>84</v>
      </c>
      <c r="AY149" s="264" t="s">
        <v>127</v>
      </c>
    </row>
    <row r="150" s="2" customFormat="1">
      <c r="A150" s="39"/>
      <c r="B150" s="40"/>
      <c r="C150" s="219" t="s">
        <v>147</v>
      </c>
      <c r="D150" s="219" t="s">
        <v>129</v>
      </c>
      <c r="E150" s="220" t="s">
        <v>162</v>
      </c>
      <c r="F150" s="221" t="s">
        <v>163</v>
      </c>
      <c r="G150" s="222" t="s">
        <v>132</v>
      </c>
      <c r="H150" s="223">
        <v>23.300000000000001</v>
      </c>
      <c r="I150" s="224"/>
      <c r="J150" s="225">
        <f>ROUND(I150*H150,2)</f>
        <v>0</v>
      </c>
      <c r="K150" s="221" t="s">
        <v>133</v>
      </c>
      <c r="L150" s="45"/>
      <c r="M150" s="226" t="s">
        <v>1</v>
      </c>
      <c r="N150" s="227" t="s">
        <v>41</v>
      </c>
      <c r="O150" s="92"/>
      <c r="P150" s="228">
        <f>O150*H150</f>
        <v>0</v>
      </c>
      <c r="Q150" s="228">
        <v>8.0000000000000007E-05</v>
      </c>
      <c r="R150" s="228">
        <f>Q150*H150</f>
        <v>0.0018640000000000002</v>
      </c>
      <c r="S150" s="228">
        <v>0.25600000000000001</v>
      </c>
      <c r="T150" s="229">
        <f>S150*H150</f>
        <v>5.9648000000000003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134</v>
      </c>
      <c r="AT150" s="230" t="s">
        <v>129</v>
      </c>
      <c r="AU150" s="230" t="s">
        <v>87</v>
      </c>
      <c r="AY150" s="18" t="s">
        <v>127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134</v>
      </c>
      <c r="BM150" s="230" t="s">
        <v>164</v>
      </c>
    </row>
    <row r="151" s="14" customFormat="1">
      <c r="A151" s="14"/>
      <c r="B151" s="243"/>
      <c r="C151" s="244"/>
      <c r="D151" s="234" t="s">
        <v>135</v>
      </c>
      <c r="E151" s="245" t="s">
        <v>1</v>
      </c>
      <c r="F151" s="246" t="s">
        <v>165</v>
      </c>
      <c r="G151" s="244"/>
      <c r="H151" s="247">
        <v>20.300000000000001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135</v>
      </c>
      <c r="AU151" s="253" t="s">
        <v>87</v>
      </c>
      <c r="AV151" s="14" t="s">
        <v>87</v>
      </c>
      <c r="AW151" s="14" t="s">
        <v>32</v>
      </c>
      <c r="AX151" s="14" t="s">
        <v>76</v>
      </c>
      <c r="AY151" s="253" t="s">
        <v>127</v>
      </c>
    </row>
    <row r="152" s="14" customFormat="1">
      <c r="A152" s="14"/>
      <c r="B152" s="243"/>
      <c r="C152" s="244"/>
      <c r="D152" s="234" t="s">
        <v>135</v>
      </c>
      <c r="E152" s="245" t="s">
        <v>1</v>
      </c>
      <c r="F152" s="246" t="s">
        <v>166</v>
      </c>
      <c r="G152" s="244"/>
      <c r="H152" s="247">
        <v>3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135</v>
      </c>
      <c r="AU152" s="253" t="s">
        <v>87</v>
      </c>
      <c r="AV152" s="14" t="s">
        <v>87</v>
      </c>
      <c r="AW152" s="14" t="s">
        <v>32</v>
      </c>
      <c r="AX152" s="14" t="s">
        <v>76</v>
      </c>
      <c r="AY152" s="253" t="s">
        <v>127</v>
      </c>
    </row>
    <row r="153" s="15" customFormat="1">
      <c r="A153" s="15"/>
      <c r="B153" s="254"/>
      <c r="C153" s="255"/>
      <c r="D153" s="234" t="s">
        <v>135</v>
      </c>
      <c r="E153" s="256" t="s">
        <v>1</v>
      </c>
      <c r="F153" s="257" t="s">
        <v>139</v>
      </c>
      <c r="G153" s="255"/>
      <c r="H153" s="258">
        <v>23.300000000000001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4" t="s">
        <v>135</v>
      </c>
      <c r="AU153" s="264" t="s">
        <v>87</v>
      </c>
      <c r="AV153" s="15" t="s">
        <v>134</v>
      </c>
      <c r="AW153" s="15" t="s">
        <v>32</v>
      </c>
      <c r="AX153" s="15" t="s">
        <v>84</v>
      </c>
      <c r="AY153" s="264" t="s">
        <v>127</v>
      </c>
    </row>
    <row r="154" s="2" customFormat="1" ht="16.5" customHeight="1">
      <c r="A154" s="39"/>
      <c r="B154" s="40"/>
      <c r="C154" s="219" t="s">
        <v>167</v>
      </c>
      <c r="D154" s="219" t="s">
        <v>129</v>
      </c>
      <c r="E154" s="220" t="s">
        <v>168</v>
      </c>
      <c r="F154" s="221" t="s">
        <v>169</v>
      </c>
      <c r="G154" s="222" t="s">
        <v>170</v>
      </c>
      <c r="H154" s="223">
        <v>227</v>
      </c>
      <c r="I154" s="224"/>
      <c r="J154" s="225">
        <f>ROUND(I154*H154,2)</f>
        <v>0</v>
      </c>
      <c r="K154" s="221" t="s">
        <v>133</v>
      </c>
      <c r="L154" s="45"/>
      <c r="M154" s="226" t="s">
        <v>1</v>
      </c>
      <c r="N154" s="227" t="s">
        <v>41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0.28999999999999998</v>
      </c>
      <c r="T154" s="229">
        <f>S154*H154</f>
        <v>65.829999999999998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134</v>
      </c>
      <c r="AT154" s="230" t="s">
        <v>129</v>
      </c>
      <c r="AU154" s="230" t="s">
        <v>87</v>
      </c>
      <c r="AY154" s="18" t="s">
        <v>127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84</v>
      </c>
      <c r="BK154" s="231">
        <f>ROUND(I154*H154,2)</f>
        <v>0</v>
      </c>
      <c r="BL154" s="18" t="s">
        <v>134</v>
      </c>
      <c r="BM154" s="230" t="s">
        <v>171</v>
      </c>
    </row>
    <row r="155" s="14" customFormat="1">
      <c r="A155" s="14"/>
      <c r="B155" s="243"/>
      <c r="C155" s="244"/>
      <c r="D155" s="234" t="s">
        <v>135</v>
      </c>
      <c r="E155" s="245" t="s">
        <v>1</v>
      </c>
      <c r="F155" s="246" t="s">
        <v>172</v>
      </c>
      <c r="G155" s="244"/>
      <c r="H155" s="247">
        <v>90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135</v>
      </c>
      <c r="AU155" s="253" t="s">
        <v>87</v>
      </c>
      <c r="AV155" s="14" t="s">
        <v>87</v>
      </c>
      <c r="AW155" s="14" t="s">
        <v>32</v>
      </c>
      <c r="AX155" s="14" t="s">
        <v>76</v>
      </c>
      <c r="AY155" s="253" t="s">
        <v>127</v>
      </c>
    </row>
    <row r="156" s="14" customFormat="1">
      <c r="A156" s="14"/>
      <c r="B156" s="243"/>
      <c r="C156" s="244"/>
      <c r="D156" s="234" t="s">
        <v>135</v>
      </c>
      <c r="E156" s="245" t="s">
        <v>1</v>
      </c>
      <c r="F156" s="246" t="s">
        <v>173</v>
      </c>
      <c r="G156" s="244"/>
      <c r="H156" s="247">
        <v>137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135</v>
      </c>
      <c r="AU156" s="253" t="s">
        <v>87</v>
      </c>
      <c r="AV156" s="14" t="s">
        <v>87</v>
      </c>
      <c r="AW156" s="14" t="s">
        <v>32</v>
      </c>
      <c r="AX156" s="14" t="s">
        <v>76</v>
      </c>
      <c r="AY156" s="253" t="s">
        <v>127</v>
      </c>
    </row>
    <row r="157" s="15" customFormat="1">
      <c r="A157" s="15"/>
      <c r="B157" s="254"/>
      <c r="C157" s="255"/>
      <c r="D157" s="234" t="s">
        <v>135</v>
      </c>
      <c r="E157" s="256" t="s">
        <v>1</v>
      </c>
      <c r="F157" s="257" t="s">
        <v>139</v>
      </c>
      <c r="G157" s="255"/>
      <c r="H157" s="258">
        <v>227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4" t="s">
        <v>135</v>
      </c>
      <c r="AU157" s="264" t="s">
        <v>87</v>
      </c>
      <c r="AV157" s="15" t="s">
        <v>134</v>
      </c>
      <c r="AW157" s="15" t="s">
        <v>32</v>
      </c>
      <c r="AX157" s="15" t="s">
        <v>84</v>
      </c>
      <c r="AY157" s="264" t="s">
        <v>127</v>
      </c>
    </row>
    <row r="158" s="2" customFormat="1" ht="16.5" customHeight="1">
      <c r="A158" s="39"/>
      <c r="B158" s="40"/>
      <c r="C158" s="219" t="s">
        <v>151</v>
      </c>
      <c r="D158" s="219" t="s">
        <v>129</v>
      </c>
      <c r="E158" s="220" t="s">
        <v>174</v>
      </c>
      <c r="F158" s="221" t="s">
        <v>175</v>
      </c>
      <c r="G158" s="222" t="s">
        <v>170</v>
      </c>
      <c r="H158" s="223">
        <v>67</v>
      </c>
      <c r="I158" s="224"/>
      <c r="J158" s="225">
        <f>ROUND(I158*H158,2)</f>
        <v>0</v>
      </c>
      <c r="K158" s="221" t="s">
        <v>133</v>
      </c>
      <c r="L158" s="45"/>
      <c r="M158" s="226" t="s">
        <v>1</v>
      </c>
      <c r="N158" s="227" t="s">
        <v>41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0.20499999999999999</v>
      </c>
      <c r="T158" s="229">
        <f>S158*H158</f>
        <v>13.734999999999999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134</v>
      </c>
      <c r="AT158" s="230" t="s">
        <v>129</v>
      </c>
      <c r="AU158" s="230" t="s">
        <v>87</v>
      </c>
      <c r="AY158" s="18" t="s">
        <v>127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84</v>
      </c>
      <c r="BK158" s="231">
        <f>ROUND(I158*H158,2)</f>
        <v>0</v>
      </c>
      <c r="BL158" s="18" t="s">
        <v>134</v>
      </c>
      <c r="BM158" s="230" t="s">
        <v>176</v>
      </c>
    </row>
    <row r="159" s="14" customFormat="1">
      <c r="A159" s="14"/>
      <c r="B159" s="243"/>
      <c r="C159" s="244"/>
      <c r="D159" s="234" t="s">
        <v>135</v>
      </c>
      <c r="E159" s="245" t="s">
        <v>1</v>
      </c>
      <c r="F159" s="246" t="s">
        <v>177</v>
      </c>
      <c r="G159" s="244"/>
      <c r="H159" s="247">
        <v>47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135</v>
      </c>
      <c r="AU159" s="253" t="s">
        <v>87</v>
      </c>
      <c r="AV159" s="14" t="s">
        <v>87</v>
      </c>
      <c r="AW159" s="14" t="s">
        <v>32</v>
      </c>
      <c r="AX159" s="14" t="s">
        <v>76</v>
      </c>
      <c r="AY159" s="253" t="s">
        <v>127</v>
      </c>
    </row>
    <row r="160" s="14" customFormat="1">
      <c r="A160" s="14"/>
      <c r="B160" s="243"/>
      <c r="C160" s="244"/>
      <c r="D160" s="234" t="s">
        <v>135</v>
      </c>
      <c r="E160" s="245" t="s">
        <v>1</v>
      </c>
      <c r="F160" s="246" t="s">
        <v>178</v>
      </c>
      <c r="G160" s="244"/>
      <c r="H160" s="247">
        <v>8.5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135</v>
      </c>
      <c r="AU160" s="253" t="s">
        <v>87</v>
      </c>
      <c r="AV160" s="14" t="s">
        <v>87</v>
      </c>
      <c r="AW160" s="14" t="s">
        <v>32</v>
      </c>
      <c r="AX160" s="14" t="s">
        <v>76</v>
      </c>
      <c r="AY160" s="253" t="s">
        <v>127</v>
      </c>
    </row>
    <row r="161" s="14" customFormat="1">
      <c r="A161" s="14"/>
      <c r="B161" s="243"/>
      <c r="C161" s="244"/>
      <c r="D161" s="234" t="s">
        <v>135</v>
      </c>
      <c r="E161" s="245" t="s">
        <v>1</v>
      </c>
      <c r="F161" s="246" t="s">
        <v>179</v>
      </c>
      <c r="G161" s="244"/>
      <c r="H161" s="247">
        <v>11.5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135</v>
      </c>
      <c r="AU161" s="253" t="s">
        <v>87</v>
      </c>
      <c r="AV161" s="14" t="s">
        <v>87</v>
      </c>
      <c r="AW161" s="14" t="s">
        <v>32</v>
      </c>
      <c r="AX161" s="14" t="s">
        <v>76</v>
      </c>
      <c r="AY161" s="253" t="s">
        <v>127</v>
      </c>
    </row>
    <row r="162" s="15" customFormat="1">
      <c r="A162" s="15"/>
      <c r="B162" s="254"/>
      <c r="C162" s="255"/>
      <c r="D162" s="234" t="s">
        <v>135</v>
      </c>
      <c r="E162" s="256" t="s">
        <v>1</v>
      </c>
      <c r="F162" s="257" t="s">
        <v>139</v>
      </c>
      <c r="G162" s="255"/>
      <c r="H162" s="258">
        <v>67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135</v>
      </c>
      <c r="AU162" s="264" t="s">
        <v>87</v>
      </c>
      <c r="AV162" s="15" t="s">
        <v>134</v>
      </c>
      <c r="AW162" s="15" t="s">
        <v>32</v>
      </c>
      <c r="AX162" s="15" t="s">
        <v>84</v>
      </c>
      <c r="AY162" s="264" t="s">
        <v>127</v>
      </c>
    </row>
    <row r="163" s="2" customFormat="1" ht="16.5" customHeight="1">
      <c r="A163" s="39"/>
      <c r="B163" s="40"/>
      <c r="C163" s="219" t="s">
        <v>180</v>
      </c>
      <c r="D163" s="219" t="s">
        <v>129</v>
      </c>
      <c r="E163" s="220" t="s">
        <v>181</v>
      </c>
      <c r="F163" s="221" t="s">
        <v>182</v>
      </c>
      <c r="G163" s="222" t="s">
        <v>170</v>
      </c>
      <c r="H163" s="223">
        <v>31.5</v>
      </c>
      <c r="I163" s="224"/>
      <c r="J163" s="225">
        <f>ROUND(I163*H163,2)</f>
        <v>0</v>
      </c>
      <c r="K163" s="221" t="s">
        <v>133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0.11500000000000001</v>
      </c>
      <c r="T163" s="229">
        <f>S163*H163</f>
        <v>3.6225000000000001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134</v>
      </c>
      <c r="AT163" s="230" t="s">
        <v>129</v>
      </c>
      <c r="AU163" s="230" t="s">
        <v>87</v>
      </c>
      <c r="AY163" s="18" t="s">
        <v>127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134</v>
      </c>
      <c r="BM163" s="230" t="s">
        <v>183</v>
      </c>
    </row>
    <row r="164" s="14" customFormat="1">
      <c r="A164" s="14"/>
      <c r="B164" s="243"/>
      <c r="C164" s="244"/>
      <c r="D164" s="234" t="s">
        <v>135</v>
      </c>
      <c r="E164" s="245" t="s">
        <v>1</v>
      </c>
      <c r="F164" s="246" t="s">
        <v>184</v>
      </c>
      <c r="G164" s="244"/>
      <c r="H164" s="247">
        <v>4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135</v>
      </c>
      <c r="AU164" s="253" t="s">
        <v>87</v>
      </c>
      <c r="AV164" s="14" t="s">
        <v>87</v>
      </c>
      <c r="AW164" s="14" t="s">
        <v>32</v>
      </c>
      <c r="AX164" s="14" t="s">
        <v>76</v>
      </c>
      <c r="AY164" s="253" t="s">
        <v>127</v>
      </c>
    </row>
    <row r="165" s="14" customFormat="1">
      <c r="A165" s="14"/>
      <c r="B165" s="243"/>
      <c r="C165" s="244"/>
      <c r="D165" s="234" t="s">
        <v>135</v>
      </c>
      <c r="E165" s="245" t="s">
        <v>1</v>
      </c>
      <c r="F165" s="246" t="s">
        <v>185</v>
      </c>
      <c r="G165" s="244"/>
      <c r="H165" s="247">
        <v>25.5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135</v>
      </c>
      <c r="AU165" s="253" t="s">
        <v>87</v>
      </c>
      <c r="AV165" s="14" t="s">
        <v>87</v>
      </c>
      <c r="AW165" s="14" t="s">
        <v>32</v>
      </c>
      <c r="AX165" s="14" t="s">
        <v>76</v>
      </c>
      <c r="AY165" s="253" t="s">
        <v>127</v>
      </c>
    </row>
    <row r="166" s="14" customFormat="1">
      <c r="A166" s="14"/>
      <c r="B166" s="243"/>
      <c r="C166" s="244"/>
      <c r="D166" s="234" t="s">
        <v>135</v>
      </c>
      <c r="E166" s="245" t="s">
        <v>1</v>
      </c>
      <c r="F166" s="246" t="s">
        <v>186</v>
      </c>
      <c r="G166" s="244"/>
      <c r="H166" s="247">
        <v>2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135</v>
      </c>
      <c r="AU166" s="253" t="s">
        <v>87</v>
      </c>
      <c r="AV166" s="14" t="s">
        <v>87</v>
      </c>
      <c r="AW166" s="14" t="s">
        <v>32</v>
      </c>
      <c r="AX166" s="14" t="s">
        <v>76</v>
      </c>
      <c r="AY166" s="253" t="s">
        <v>127</v>
      </c>
    </row>
    <row r="167" s="15" customFormat="1">
      <c r="A167" s="15"/>
      <c r="B167" s="254"/>
      <c r="C167" s="255"/>
      <c r="D167" s="234" t="s">
        <v>135</v>
      </c>
      <c r="E167" s="256" t="s">
        <v>1</v>
      </c>
      <c r="F167" s="257" t="s">
        <v>139</v>
      </c>
      <c r="G167" s="255"/>
      <c r="H167" s="258">
        <v>31.5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135</v>
      </c>
      <c r="AU167" s="264" t="s">
        <v>87</v>
      </c>
      <c r="AV167" s="15" t="s">
        <v>134</v>
      </c>
      <c r="AW167" s="15" t="s">
        <v>32</v>
      </c>
      <c r="AX167" s="15" t="s">
        <v>84</v>
      </c>
      <c r="AY167" s="264" t="s">
        <v>127</v>
      </c>
    </row>
    <row r="168" s="2" customFormat="1" ht="16.5" customHeight="1">
      <c r="A168" s="39"/>
      <c r="B168" s="40"/>
      <c r="C168" s="219" t="s">
        <v>160</v>
      </c>
      <c r="D168" s="219" t="s">
        <v>129</v>
      </c>
      <c r="E168" s="220" t="s">
        <v>187</v>
      </c>
      <c r="F168" s="221" t="s">
        <v>188</v>
      </c>
      <c r="G168" s="222" t="s">
        <v>170</v>
      </c>
      <c r="H168" s="223">
        <v>18.5</v>
      </c>
      <c r="I168" s="224"/>
      <c r="J168" s="225">
        <f>ROUND(I168*H168,2)</f>
        <v>0</v>
      </c>
      <c r="K168" s="221" t="s">
        <v>133</v>
      </c>
      <c r="L168" s="45"/>
      <c r="M168" s="226" t="s">
        <v>1</v>
      </c>
      <c r="N168" s="227" t="s">
        <v>41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0.040000000000000001</v>
      </c>
      <c r="T168" s="229">
        <f>S168*H168</f>
        <v>0.73999999999999999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134</v>
      </c>
      <c r="AT168" s="230" t="s">
        <v>129</v>
      </c>
      <c r="AU168" s="230" t="s">
        <v>87</v>
      </c>
      <c r="AY168" s="18" t="s">
        <v>127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84</v>
      </c>
      <c r="BK168" s="231">
        <f>ROUND(I168*H168,2)</f>
        <v>0</v>
      </c>
      <c r="BL168" s="18" t="s">
        <v>134</v>
      </c>
      <c r="BM168" s="230" t="s">
        <v>189</v>
      </c>
    </row>
    <row r="169" s="14" customFormat="1">
      <c r="A169" s="14"/>
      <c r="B169" s="243"/>
      <c r="C169" s="244"/>
      <c r="D169" s="234" t="s">
        <v>135</v>
      </c>
      <c r="E169" s="245" t="s">
        <v>1</v>
      </c>
      <c r="F169" s="246" t="s">
        <v>190</v>
      </c>
      <c r="G169" s="244"/>
      <c r="H169" s="247">
        <v>18.5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135</v>
      </c>
      <c r="AU169" s="253" t="s">
        <v>87</v>
      </c>
      <c r="AV169" s="14" t="s">
        <v>87</v>
      </c>
      <c r="AW169" s="14" t="s">
        <v>32</v>
      </c>
      <c r="AX169" s="14" t="s">
        <v>76</v>
      </c>
      <c r="AY169" s="253" t="s">
        <v>127</v>
      </c>
    </row>
    <row r="170" s="15" customFormat="1">
      <c r="A170" s="15"/>
      <c r="B170" s="254"/>
      <c r="C170" s="255"/>
      <c r="D170" s="234" t="s">
        <v>135</v>
      </c>
      <c r="E170" s="256" t="s">
        <v>1</v>
      </c>
      <c r="F170" s="257" t="s">
        <v>139</v>
      </c>
      <c r="G170" s="255"/>
      <c r="H170" s="258">
        <v>18.5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4" t="s">
        <v>135</v>
      </c>
      <c r="AU170" s="264" t="s">
        <v>87</v>
      </c>
      <c r="AV170" s="15" t="s">
        <v>134</v>
      </c>
      <c r="AW170" s="15" t="s">
        <v>32</v>
      </c>
      <c r="AX170" s="15" t="s">
        <v>84</v>
      </c>
      <c r="AY170" s="264" t="s">
        <v>127</v>
      </c>
    </row>
    <row r="171" s="2" customFormat="1">
      <c r="A171" s="39"/>
      <c r="B171" s="40"/>
      <c r="C171" s="219" t="s">
        <v>191</v>
      </c>
      <c r="D171" s="219" t="s">
        <v>129</v>
      </c>
      <c r="E171" s="220" t="s">
        <v>192</v>
      </c>
      <c r="F171" s="221" t="s">
        <v>193</v>
      </c>
      <c r="G171" s="222" t="s">
        <v>170</v>
      </c>
      <c r="H171" s="223">
        <v>70</v>
      </c>
      <c r="I171" s="224"/>
      <c r="J171" s="225">
        <f>ROUND(I171*H171,2)</f>
        <v>0</v>
      </c>
      <c r="K171" s="221" t="s">
        <v>133</v>
      </c>
      <c r="L171" s="45"/>
      <c r="M171" s="226" t="s">
        <v>1</v>
      </c>
      <c r="N171" s="227" t="s">
        <v>41</v>
      </c>
      <c r="O171" s="92"/>
      <c r="P171" s="228">
        <f>O171*H171</f>
        <v>0</v>
      </c>
      <c r="Q171" s="228">
        <v>0.036900000000000002</v>
      </c>
      <c r="R171" s="228">
        <f>Q171*H171</f>
        <v>2.5830000000000002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134</v>
      </c>
      <c r="AT171" s="230" t="s">
        <v>129</v>
      </c>
      <c r="AU171" s="230" t="s">
        <v>87</v>
      </c>
      <c r="AY171" s="18" t="s">
        <v>127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84</v>
      </c>
      <c r="BK171" s="231">
        <f>ROUND(I171*H171,2)</f>
        <v>0</v>
      </c>
      <c r="BL171" s="18" t="s">
        <v>134</v>
      </c>
      <c r="BM171" s="230" t="s">
        <v>194</v>
      </c>
    </row>
    <row r="172" s="14" customFormat="1">
      <c r="A172" s="14"/>
      <c r="B172" s="243"/>
      <c r="C172" s="244"/>
      <c r="D172" s="234" t="s">
        <v>135</v>
      </c>
      <c r="E172" s="245" t="s">
        <v>1</v>
      </c>
      <c r="F172" s="246" t="s">
        <v>195</v>
      </c>
      <c r="G172" s="244"/>
      <c r="H172" s="247">
        <v>70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135</v>
      </c>
      <c r="AU172" s="253" t="s">
        <v>87</v>
      </c>
      <c r="AV172" s="14" t="s">
        <v>87</v>
      </c>
      <c r="AW172" s="14" t="s">
        <v>32</v>
      </c>
      <c r="AX172" s="14" t="s">
        <v>76</v>
      </c>
      <c r="AY172" s="253" t="s">
        <v>127</v>
      </c>
    </row>
    <row r="173" s="15" customFormat="1">
      <c r="A173" s="15"/>
      <c r="B173" s="254"/>
      <c r="C173" s="255"/>
      <c r="D173" s="234" t="s">
        <v>135</v>
      </c>
      <c r="E173" s="256" t="s">
        <v>1</v>
      </c>
      <c r="F173" s="257" t="s">
        <v>139</v>
      </c>
      <c r="G173" s="255"/>
      <c r="H173" s="258">
        <v>70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4" t="s">
        <v>135</v>
      </c>
      <c r="AU173" s="264" t="s">
        <v>87</v>
      </c>
      <c r="AV173" s="15" t="s">
        <v>134</v>
      </c>
      <c r="AW173" s="15" t="s">
        <v>32</v>
      </c>
      <c r="AX173" s="15" t="s">
        <v>84</v>
      </c>
      <c r="AY173" s="264" t="s">
        <v>127</v>
      </c>
    </row>
    <row r="174" s="2" customFormat="1">
      <c r="A174" s="39"/>
      <c r="B174" s="40"/>
      <c r="C174" s="219" t="s">
        <v>164</v>
      </c>
      <c r="D174" s="219" t="s">
        <v>129</v>
      </c>
      <c r="E174" s="220" t="s">
        <v>196</v>
      </c>
      <c r="F174" s="221" t="s">
        <v>197</v>
      </c>
      <c r="G174" s="222" t="s">
        <v>198</v>
      </c>
      <c r="H174" s="223">
        <v>93</v>
      </c>
      <c r="I174" s="224"/>
      <c r="J174" s="225">
        <f>ROUND(I174*H174,2)</f>
        <v>0</v>
      </c>
      <c r="K174" s="221" t="s">
        <v>133</v>
      </c>
      <c r="L174" s="45"/>
      <c r="M174" s="226" t="s">
        <v>1</v>
      </c>
      <c r="N174" s="227" t="s">
        <v>41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134</v>
      </c>
      <c r="AT174" s="230" t="s">
        <v>129</v>
      </c>
      <c r="AU174" s="230" t="s">
        <v>87</v>
      </c>
      <c r="AY174" s="18" t="s">
        <v>127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84</v>
      </c>
      <c r="BK174" s="231">
        <f>ROUND(I174*H174,2)</f>
        <v>0</v>
      </c>
      <c r="BL174" s="18" t="s">
        <v>134</v>
      </c>
      <c r="BM174" s="230" t="s">
        <v>199</v>
      </c>
    </row>
    <row r="175" s="14" customFormat="1">
      <c r="A175" s="14"/>
      <c r="B175" s="243"/>
      <c r="C175" s="244"/>
      <c r="D175" s="234" t="s">
        <v>135</v>
      </c>
      <c r="E175" s="245" t="s">
        <v>1</v>
      </c>
      <c r="F175" s="246" t="s">
        <v>200</v>
      </c>
      <c r="G175" s="244"/>
      <c r="H175" s="247">
        <v>93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135</v>
      </c>
      <c r="AU175" s="253" t="s">
        <v>87</v>
      </c>
      <c r="AV175" s="14" t="s">
        <v>87</v>
      </c>
      <c r="AW175" s="14" t="s">
        <v>32</v>
      </c>
      <c r="AX175" s="14" t="s">
        <v>76</v>
      </c>
      <c r="AY175" s="253" t="s">
        <v>127</v>
      </c>
    </row>
    <row r="176" s="15" customFormat="1">
      <c r="A176" s="15"/>
      <c r="B176" s="254"/>
      <c r="C176" s="255"/>
      <c r="D176" s="234" t="s">
        <v>135</v>
      </c>
      <c r="E176" s="256" t="s">
        <v>1</v>
      </c>
      <c r="F176" s="257" t="s">
        <v>139</v>
      </c>
      <c r="G176" s="255"/>
      <c r="H176" s="258">
        <v>93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4" t="s">
        <v>135</v>
      </c>
      <c r="AU176" s="264" t="s">
        <v>87</v>
      </c>
      <c r="AV176" s="15" t="s">
        <v>134</v>
      </c>
      <c r="AW176" s="15" t="s">
        <v>32</v>
      </c>
      <c r="AX176" s="15" t="s">
        <v>84</v>
      </c>
      <c r="AY176" s="264" t="s">
        <v>127</v>
      </c>
    </row>
    <row r="177" s="2" customFormat="1">
      <c r="A177" s="39"/>
      <c r="B177" s="40"/>
      <c r="C177" s="219" t="s">
        <v>201</v>
      </c>
      <c r="D177" s="219" t="s">
        <v>129</v>
      </c>
      <c r="E177" s="220" t="s">
        <v>202</v>
      </c>
      <c r="F177" s="221" t="s">
        <v>203</v>
      </c>
      <c r="G177" s="222" t="s">
        <v>198</v>
      </c>
      <c r="H177" s="223">
        <v>72.75</v>
      </c>
      <c r="I177" s="224"/>
      <c r="J177" s="225">
        <f>ROUND(I177*H177,2)</f>
        <v>0</v>
      </c>
      <c r="K177" s="221" t="s">
        <v>1</v>
      </c>
      <c r="L177" s="45"/>
      <c r="M177" s="226" t="s">
        <v>1</v>
      </c>
      <c r="N177" s="227" t="s">
        <v>41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134</v>
      </c>
      <c r="AT177" s="230" t="s">
        <v>129</v>
      </c>
      <c r="AU177" s="230" t="s">
        <v>87</v>
      </c>
      <c r="AY177" s="18" t="s">
        <v>127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84</v>
      </c>
      <c r="BK177" s="231">
        <f>ROUND(I177*H177,2)</f>
        <v>0</v>
      </c>
      <c r="BL177" s="18" t="s">
        <v>134</v>
      </c>
      <c r="BM177" s="230" t="s">
        <v>204</v>
      </c>
    </row>
    <row r="178" s="14" customFormat="1">
      <c r="A178" s="14"/>
      <c r="B178" s="243"/>
      <c r="C178" s="244"/>
      <c r="D178" s="234" t="s">
        <v>135</v>
      </c>
      <c r="E178" s="245" t="s">
        <v>1</v>
      </c>
      <c r="F178" s="246" t="s">
        <v>205</v>
      </c>
      <c r="G178" s="244"/>
      <c r="H178" s="247">
        <v>6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135</v>
      </c>
      <c r="AU178" s="253" t="s">
        <v>87</v>
      </c>
      <c r="AV178" s="14" t="s">
        <v>87</v>
      </c>
      <c r="AW178" s="14" t="s">
        <v>32</v>
      </c>
      <c r="AX178" s="14" t="s">
        <v>76</v>
      </c>
      <c r="AY178" s="253" t="s">
        <v>127</v>
      </c>
    </row>
    <row r="179" s="13" customFormat="1">
      <c r="A179" s="13"/>
      <c r="B179" s="232"/>
      <c r="C179" s="233"/>
      <c r="D179" s="234" t="s">
        <v>135</v>
      </c>
      <c r="E179" s="235" t="s">
        <v>1</v>
      </c>
      <c r="F179" s="236" t="s">
        <v>206</v>
      </c>
      <c r="G179" s="233"/>
      <c r="H179" s="235" t="s">
        <v>1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135</v>
      </c>
      <c r="AU179" s="242" t="s">
        <v>87</v>
      </c>
      <c r="AV179" s="13" t="s">
        <v>84</v>
      </c>
      <c r="AW179" s="13" t="s">
        <v>32</v>
      </c>
      <c r="AX179" s="13" t="s">
        <v>76</v>
      </c>
      <c r="AY179" s="242" t="s">
        <v>127</v>
      </c>
    </row>
    <row r="180" s="14" customFormat="1">
      <c r="A180" s="14"/>
      <c r="B180" s="243"/>
      <c r="C180" s="244"/>
      <c r="D180" s="234" t="s">
        <v>135</v>
      </c>
      <c r="E180" s="245" t="s">
        <v>1</v>
      </c>
      <c r="F180" s="246" t="s">
        <v>207</v>
      </c>
      <c r="G180" s="244"/>
      <c r="H180" s="247">
        <v>57.899999999999999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135</v>
      </c>
      <c r="AU180" s="253" t="s">
        <v>87</v>
      </c>
      <c r="AV180" s="14" t="s">
        <v>87</v>
      </c>
      <c r="AW180" s="14" t="s">
        <v>32</v>
      </c>
      <c r="AX180" s="14" t="s">
        <v>76</v>
      </c>
      <c r="AY180" s="253" t="s">
        <v>127</v>
      </c>
    </row>
    <row r="181" s="14" customFormat="1">
      <c r="A181" s="14"/>
      <c r="B181" s="243"/>
      <c r="C181" s="244"/>
      <c r="D181" s="234" t="s">
        <v>135</v>
      </c>
      <c r="E181" s="245" t="s">
        <v>1</v>
      </c>
      <c r="F181" s="246" t="s">
        <v>208</v>
      </c>
      <c r="G181" s="244"/>
      <c r="H181" s="247">
        <v>8.8499999999999996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135</v>
      </c>
      <c r="AU181" s="253" t="s">
        <v>87</v>
      </c>
      <c r="AV181" s="14" t="s">
        <v>87</v>
      </c>
      <c r="AW181" s="14" t="s">
        <v>32</v>
      </c>
      <c r="AX181" s="14" t="s">
        <v>76</v>
      </c>
      <c r="AY181" s="253" t="s">
        <v>127</v>
      </c>
    </row>
    <row r="182" s="15" customFormat="1">
      <c r="A182" s="15"/>
      <c r="B182" s="254"/>
      <c r="C182" s="255"/>
      <c r="D182" s="234" t="s">
        <v>135</v>
      </c>
      <c r="E182" s="256" t="s">
        <v>1</v>
      </c>
      <c r="F182" s="257" t="s">
        <v>139</v>
      </c>
      <c r="G182" s="255"/>
      <c r="H182" s="258">
        <v>72.75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4" t="s">
        <v>135</v>
      </c>
      <c r="AU182" s="264" t="s">
        <v>87</v>
      </c>
      <c r="AV182" s="15" t="s">
        <v>134</v>
      </c>
      <c r="AW182" s="15" t="s">
        <v>32</v>
      </c>
      <c r="AX182" s="15" t="s">
        <v>84</v>
      </c>
      <c r="AY182" s="264" t="s">
        <v>127</v>
      </c>
    </row>
    <row r="183" s="2" customFormat="1">
      <c r="A183" s="39"/>
      <c r="B183" s="40"/>
      <c r="C183" s="219" t="s">
        <v>171</v>
      </c>
      <c r="D183" s="219" t="s">
        <v>129</v>
      </c>
      <c r="E183" s="220" t="s">
        <v>209</v>
      </c>
      <c r="F183" s="221" t="s">
        <v>210</v>
      </c>
      <c r="G183" s="222" t="s">
        <v>198</v>
      </c>
      <c r="H183" s="223">
        <v>72.75</v>
      </c>
      <c r="I183" s="224"/>
      <c r="J183" s="225">
        <f>ROUND(I183*H183,2)</f>
        <v>0</v>
      </c>
      <c r="K183" s="221" t="s">
        <v>1</v>
      </c>
      <c r="L183" s="45"/>
      <c r="M183" s="226" t="s">
        <v>1</v>
      </c>
      <c r="N183" s="227" t="s">
        <v>41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134</v>
      </c>
      <c r="AT183" s="230" t="s">
        <v>129</v>
      </c>
      <c r="AU183" s="230" t="s">
        <v>87</v>
      </c>
      <c r="AY183" s="18" t="s">
        <v>127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84</v>
      </c>
      <c r="BK183" s="231">
        <f>ROUND(I183*H183,2)</f>
        <v>0</v>
      </c>
      <c r="BL183" s="18" t="s">
        <v>134</v>
      </c>
      <c r="BM183" s="230" t="s">
        <v>211</v>
      </c>
    </row>
    <row r="184" s="2" customFormat="1">
      <c r="A184" s="39"/>
      <c r="B184" s="40"/>
      <c r="C184" s="219" t="s">
        <v>8</v>
      </c>
      <c r="D184" s="219" t="s">
        <v>129</v>
      </c>
      <c r="E184" s="220" t="s">
        <v>212</v>
      </c>
      <c r="F184" s="221" t="s">
        <v>213</v>
      </c>
      <c r="G184" s="222" t="s">
        <v>198</v>
      </c>
      <c r="H184" s="223">
        <v>18.870000000000001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41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134</v>
      </c>
      <c r="AT184" s="230" t="s">
        <v>129</v>
      </c>
      <c r="AU184" s="230" t="s">
        <v>87</v>
      </c>
      <c r="AY184" s="18" t="s">
        <v>127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84</v>
      </c>
      <c r="BK184" s="231">
        <f>ROUND(I184*H184,2)</f>
        <v>0</v>
      </c>
      <c r="BL184" s="18" t="s">
        <v>134</v>
      </c>
      <c r="BM184" s="230" t="s">
        <v>214</v>
      </c>
    </row>
    <row r="185" s="14" customFormat="1">
      <c r="A185" s="14"/>
      <c r="B185" s="243"/>
      <c r="C185" s="244"/>
      <c r="D185" s="234" t="s">
        <v>135</v>
      </c>
      <c r="E185" s="245" t="s">
        <v>1</v>
      </c>
      <c r="F185" s="246" t="s">
        <v>215</v>
      </c>
      <c r="G185" s="244"/>
      <c r="H185" s="247">
        <v>0.45000000000000001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135</v>
      </c>
      <c r="AU185" s="253" t="s">
        <v>87</v>
      </c>
      <c r="AV185" s="14" t="s">
        <v>87</v>
      </c>
      <c r="AW185" s="14" t="s">
        <v>32</v>
      </c>
      <c r="AX185" s="14" t="s">
        <v>76</v>
      </c>
      <c r="AY185" s="253" t="s">
        <v>127</v>
      </c>
    </row>
    <row r="186" s="13" customFormat="1">
      <c r="A186" s="13"/>
      <c r="B186" s="232"/>
      <c r="C186" s="233"/>
      <c r="D186" s="234" t="s">
        <v>135</v>
      </c>
      <c r="E186" s="235" t="s">
        <v>1</v>
      </c>
      <c r="F186" s="236" t="s">
        <v>216</v>
      </c>
      <c r="G186" s="233"/>
      <c r="H186" s="235" t="s">
        <v>1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135</v>
      </c>
      <c r="AU186" s="242" t="s">
        <v>87</v>
      </c>
      <c r="AV186" s="13" t="s">
        <v>84</v>
      </c>
      <c r="AW186" s="13" t="s">
        <v>32</v>
      </c>
      <c r="AX186" s="13" t="s">
        <v>76</v>
      </c>
      <c r="AY186" s="242" t="s">
        <v>127</v>
      </c>
    </row>
    <row r="187" s="14" customFormat="1">
      <c r="A187" s="14"/>
      <c r="B187" s="243"/>
      <c r="C187" s="244"/>
      <c r="D187" s="234" t="s">
        <v>135</v>
      </c>
      <c r="E187" s="245" t="s">
        <v>1</v>
      </c>
      <c r="F187" s="246" t="s">
        <v>217</v>
      </c>
      <c r="G187" s="244"/>
      <c r="H187" s="247">
        <v>1.98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135</v>
      </c>
      <c r="AU187" s="253" t="s">
        <v>87</v>
      </c>
      <c r="AV187" s="14" t="s">
        <v>87</v>
      </c>
      <c r="AW187" s="14" t="s">
        <v>32</v>
      </c>
      <c r="AX187" s="14" t="s">
        <v>76</v>
      </c>
      <c r="AY187" s="253" t="s">
        <v>127</v>
      </c>
    </row>
    <row r="188" s="14" customFormat="1">
      <c r="A188" s="14"/>
      <c r="B188" s="243"/>
      <c r="C188" s="244"/>
      <c r="D188" s="234" t="s">
        <v>135</v>
      </c>
      <c r="E188" s="245" t="s">
        <v>1</v>
      </c>
      <c r="F188" s="246" t="s">
        <v>218</v>
      </c>
      <c r="G188" s="244"/>
      <c r="H188" s="247">
        <v>16.440000000000001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135</v>
      </c>
      <c r="AU188" s="253" t="s">
        <v>87</v>
      </c>
      <c r="AV188" s="14" t="s">
        <v>87</v>
      </c>
      <c r="AW188" s="14" t="s">
        <v>32</v>
      </c>
      <c r="AX188" s="14" t="s">
        <v>76</v>
      </c>
      <c r="AY188" s="253" t="s">
        <v>127</v>
      </c>
    </row>
    <row r="189" s="15" customFormat="1">
      <c r="A189" s="15"/>
      <c r="B189" s="254"/>
      <c r="C189" s="255"/>
      <c r="D189" s="234" t="s">
        <v>135</v>
      </c>
      <c r="E189" s="256" t="s">
        <v>1</v>
      </c>
      <c r="F189" s="257" t="s">
        <v>139</v>
      </c>
      <c r="G189" s="255"/>
      <c r="H189" s="258">
        <v>18.870000000000001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4" t="s">
        <v>135</v>
      </c>
      <c r="AU189" s="264" t="s">
        <v>87</v>
      </c>
      <c r="AV189" s="15" t="s">
        <v>134</v>
      </c>
      <c r="AW189" s="15" t="s">
        <v>32</v>
      </c>
      <c r="AX189" s="15" t="s">
        <v>84</v>
      </c>
      <c r="AY189" s="264" t="s">
        <v>127</v>
      </c>
    </row>
    <row r="190" s="2" customFormat="1">
      <c r="A190" s="39"/>
      <c r="B190" s="40"/>
      <c r="C190" s="219" t="s">
        <v>176</v>
      </c>
      <c r="D190" s="219" t="s">
        <v>129</v>
      </c>
      <c r="E190" s="220" t="s">
        <v>219</v>
      </c>
      <c r="F190" s="221" t="s">
        <v>220</v>
      </c>
      <c r="G190" s="222" t="s">
        <v>198</v>
      </c>
      <c r="H190" s="223">
        <v>18.870000000000001</v>
      </c>
      <c r="I190" s="224"/>
      <c r="J190" s="225">
        <f>ROUND(I190*H190,2)</f>
        <v>0</v>
      </c>
      <c r="K190" s="221" t="s">
        <v>1</v>
      </c>
      <c r="L190" s="45"/>
      <c r="M190" s="226" t="s">
        <v>1</v>
      </c>
      <c r="N190" s="227" t="s">
        <v>41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134</v>
      </c>
      <c r="AT190" s="230" t="s">
        <v>129</v>
      </c>
      <c r="AU190" s="230" t="s">
        <v>87</v>
      </c>
      <c r="AY190" s="18" t="s">
        <v>127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84</v>
      </c>
      <c r="BK190" s="231">
        <f>ROUND(I190*H190,2)</f>
        <v>0</v>
      </c>
      <c r="BL190" s="18" t="s">
        <v>134</v>
      </c>
      <c r="BM190" s="230" t="s">
        <v>221</v>
      </c>
    </row>
    <row r="191" s="2" customFormat="1">
      <c r="A191" s="39"/>
      <c r="B191" s="40"/>
      <c r="C191" s="219" t="s">
        <v>222</v>
      </c>
      <c r="D191" s="219" t="s">
        <v>129</v>
      </c>
      <c r="E191" s="220" t="s">
        <v>223</v>
      </c>
      <c r="F191" s="221" t="s">
        <v>224</v>
      </c>
      <c r="G191" s="222" t="s">
        <v>198</v>
      </c>
      <c r="H191" s="223">
        <v>4.5</v>
      </c>
      <c r="I191" s="224"/>
      <c r="J191" s="225">
        <f>ROUND(I191*H191,2)</f>
        <v>0</v>
      </c>
      <c r="K191" s="221" t="s">
        <v>1</v>
      </c>
      <c r="L191" s="45"/>
      <c r="M191" s="226" t="s">
        <v>1</v>
      </c>
      <c r="N191" s="227" t="s">
        <v>41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134</v>
      </c>
      <c r="AT191" s="230" t="s">
        <v>129</v>
      </c>
      <c r="AU191" s="230" t="s">
        <v>87</v>
      </c>
      <c r="AY191" s="18" t="s">
        <v>127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84</v>
      </c>
      <c r="BK191" s="231">
        <f>ROUND(I191*H191,2)</f>
        <v>0</v>
      </c>
      <c r="BL191" s="18" t="s">
        <v>134</v>
      </c>
      <c r="BM191" s="230" t="s">
        <v>225</v>
      </c>
    </row>
    <row r="192" s="14" customFormat="1">
      <c r="A192" s="14"/>
      <c r="B192" s="243"/>
      <c r="C192" s="244"/>
      <c r="D192" s="234" t="s">
        <v>135</v>
      </c>
      <c r="E192" s="245" t="s">
        <v>1</v>
      </c>
      <c r="F192" s="246" t="s">
        <v>226</v>
      </c>
      <c r="G192" s="244"/>
      <c r="H192" s="247">
        <v>4.5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135</v>
      </c>
      <c r="AU192" s="253" t="s">
        <v>87</v>
      </c>
      <c r="AV192" s="14" t="s">
        <v>87</v>
      </c>
      <c r="AW192" s="14" t="s">
        <v>32</v>
      </c>
      <c r="AX192" s="14" t="s">
        <v>76</v>
      </c>
      <c r="AY192" s="253" t="s">
        <v>127</v>
      </c>
    </row>
    <row r="193" s="15" customFormat="1">
      <c r="A193" s="15"/>
      <c r="B193" s="254"/>
      <c r="C193" s="255"/>
      <c r="D193" s="234" t="s">
        <v>135</v>
      </c>
      <c r="E193" s="256" t="s">
        <v>1</v>
      </c>
      <c r="F193" s="257" t="s">
        <v>139</v>
      </c>
      <c r="G193" s="255"/>
      <c r="H193" s="258">
        <v>4.5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4" t="s">
        <v>135</v>
      </c>
      <c r="AU193" s="264" t="s">
        <v>87</v>
      </c>
      <c r="AV193" s="15" t="s">
        <v>134</v>
      </c>
      <c r="AW193" s="15" t="s">
        <v>32</v>
      </c>
      <c r="AX193" s="15" t="s">
        <v>84</v>
      </c>
      <c r="AY193" s="264" t="s">
        <v>127</v>
      </c>
    </row>
    <row r="194" s="2" customFormat="1">
      <c r="A194" s="39"/>
      <c r="B194" s="40"/>
      <c r="C194" s="219" t="s">
        <v>183</v>
      </c>
      <c r="D194" s="219" t="s">
        <v>129</v>
      </c>
      <c r="E194" s="220" t="s">
        <v>227</v>
      </c>
      <c r="F194" s="221" t="s">
        <v>228</v>
      </c>
      <c r="G194" s="222" t="s">
        <v>198</v>
      </c>
      <c r="H194" s="223">
        <v>4.5</v>
      </c>
      <c r="I194" s="224"/>
      <c r="J194" s="225">
        <f>ROUND(I194*H194,2)</f>
        <v>0</v>
      </c>
      <c r="K194" s="221" t="s">
        <v>1</v>
      </c>
      <c r="L194" s="45"/>
      <c r="M194" s="226" t="s">
        <v>1</v>
      </c>
      <c r="N194" s="227" t="s">
        <v>41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134</v>
      </c>
      <c r="AT194" s="230" t="s">
        <v>129</v>
      </c>
      <c r="AU194" s="230" t="s">
        <v>87</v>
      </c>
      <c r="AY194" s="18" t="s">
        <v>127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84</v>
      </c>
      <c r="BK194" s="231">
        <f>ROUND(I194*H194,2)</f>
        <v>0</v>
      </c>
      <c r="BL194" s="18" t="s">
        <v>134</v>
      </c>
      <c r="BM194" s="230" t="s">
        <v>229</v>
      </c>
    </row>
    <row r="195" s="2" customFormat="1">
      <c r="A195" s="39"/>
      <c r="B195" s="40"/>
      <c r="C195" s="219" t="s">
        <v>230</v>
      </c>
      <c r="D195" s="219" t="s">
        <v>129</v>
      </c>
      <c r="E195" s="220" t="s">
        <v>231</v>
      </c>
      <c r="F195" s="221" t="s">
        <v>232</v>
      </c>
      <c r="G195" s="222" t="s">
        <v>198</v>
      </c>
      <c r="H195" s="223">
        <v>19.32</v>
      </c>
      <c r="I195" s="224"/>
      <c r="J195" s="225">
        <f>ROUND(I195*H195,2)</f>
        <v>0</v>
      </c>
      <c r="K195" s="221" t="s">
        <v>1</v>
      </c>
      <c r="L195" s="45"/>
      <c r="M195" s="226" t="s">
        <v>1</v>
      </c>
      <c r="N195" s="227" t="s">
        <v>41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134</v>
      </c>
      <c r="AT195" s="230" t="s">
        <v>129</v>
      </c>
      <c r="AU195" s="230" t="s">
        <v>87</v>
      </c>
      <c r="AY195" s="18" t="s">
        <v>127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84</v>
      </c>
      <c r="BK195" s="231">
        <f>ROUND(I195*H195,2)</f>
        <v>0</v>
      </c>
      <c r="BL195" s="18" t="s">
        <v>134</v>
      </c>
      <c r="BM195" s="230" t="s">
        <v>233</v>
      </c>
    </row>
    <row r="196" s="14" customFormat="1">
      <c r="A196" s="14"/>
      <c r="B196" s="243"/>
      <c r="C196" s="244"/>
      <c r="D196" s="234" t="s">
        <v>135</v>
      </c>
      <c r="E196" s="245" t="s">
        <v>1</v>
      </c>
      <c r="F196" s="246" t="s">
        <v>234</v>
      </c>
      <c r="G196" s="244"/>
      <c r="H196" s="247">
        <v>19.32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135</v>
      </c>
      <c r="AU196" s="253" t="s">
        <v>87</v>
      </c>
      <c r="AV196" s="14" t="s">
        <v>87</v>
      </c>
      <c r="AW196" s="14" t="s">
        <v>32</v>
      </c>
      <c r="AX196" s="14" t="s">
        <v>76</v>
      </c>
      <c r="AY196" s="253" t="s">
        <v>127</v>
      </c>
    </row>
    <row r="197" s="15" customFormat="1">
      <c r="A197" s="15"/>
      <c r="B197" s="254"/>
      <c r="C197" s="255"/>
      <c r="D197" s="234" t="s">
        <v>135</v>
      </c>
      <c r="E197" s="256" t="s">
        <v>1</v>
      </c>
      <c r="F197" s="257" t="s">
        <v>139</v>
      </c>
      <c r="G197" s="255"/>
      <c r="H197" s="258">
        <v>19.32</v>
      </c>
      <c r="I197" s="259"/>
      <c r="J197" s="255"/>
      <c r="K197" s="255"/>
      <c r="L197" s="260"/>
      <c r="M197" s="261"/>
      <c r="N197" s="262"/>
      <c r="O197" s="262"/>
      <c r="P197" s="262"/>
      <c r="Q197" s="262"/>
      <c r="R197" s="262"/>
      <c r="S197" s="262"/>
      <c r="T197" s="26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4" t="s">
        <v>135</v>
      </c>
      <c r="AU197" s="264" t="s">
        <v>87</v>
      </c>
      <c r="AV197" s="15" t="s">
        <v>134</v>
      </c>
      <c r="AW197" s="15" t="s">
        <v>32</v>
      </c>
      <c r="AX197" s="15" t="s">
        <v>84</v>
      </c>
      <c r="AY197" s="264" t="s">
        <v>127</v>
      </c>
    </row>
    <row r="198" s="2" customFormat="1">
      <c r="A198" s="39"/>
      <c r="B198" s="40"/>
      <c r="C198" s="219" t="s">
        <v>189</v>
      </c>
      <c r="D198" s="219" t="s">
        <v>129</v>
      </c>
      <c r="E198" s="220" t="s">
        <v>235</v>
      </c>
      <c r="F198" s="221" t="s">
        <v>236</v>
      </c>
      <c r="G198" s="222" t="s">
        <v>198</v>
      </c>
      <c r="H198" s="223">
        <v>92.069999999999993</v>
      </c>
      <c r="I198" s="224"/>
      <c r="J198" s="225">
        <f>ROUND(I198*H198,2)</f>
        <v>0</v>
      </c>
      <c r="K198" s="221" t="s">
        <v>1</v>
      </c>
      <c r="L198" s="45"/>
      <c r="M198" s="226" t="s">
        <v>1</v>
      </c>
      <c r="N198" s="227" t="s">
        <v>41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134</v>
      </c>
      <c r="AT198" s="230" t="s">
        <v>129</v>
      </c>
      <c r="AU198" s="230" t="s">
        <v>87</v>
      </c>
      <c r="AY198" s="18" t="s">
        <v>127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84</v>
      </c>
      <c r="BK198" s="231">
        <f>ROUND(I198*H198,2)</f>
        <v>0</v>
      </c>
      <c r="BL198" s="18" t="s">
        <v>134</v>
      </c>
      <c r="BM198" s="230" t="s">
        <v>237</v>
      </c>
    </row>
    <row r="199" s="14" customFormat="1">
      <c r="A199" s="14"/>
      <c r="B199" s="243"/>
      <c r="C199" s="244"/>
      <c r="D199" s="234" t="s">
        <v>135</v>
      </c>
      <c r="E199" s="245" t="s">
        <v>1</v>
      </c>
      <c r="F199" s="246" t="s">
        <v>238</v>
      </c>
      <c r="G199" s="244"/>
      <c r="H199" s="247">
        <v>72.75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135</v>
      </c>
      <c r="AU199" s="253" t="s">
        <v>87</v>
      </c>
      <c r="AV199" s="14" t="s">
        <v>87</v>
      </c>
      <c r="AW199" s="14" t="s">
        <v>32</v>
      </c>
      <c r="AX199" s="14" t="s">
        <v>76</v>
      </c>
      <c r="AY199" s="253" t="s">
        <v>127</v>
      </c>
    </row>
    <row r="200" s="14" customFormat="1">
      <c r="A200" s="14"/>
      <c r="B200" s="243"/>
      <c r="C200" s="244"/>
      <c r="D200" s="234" t="s">
        <v>135</v>
      </c>
      <c r="E200" s="245" t="s">
        <v>1</v>
      </c>
      <c r="F200" s="246" t="s">
        <v>239</v>
      </c>
      <c r="G200" s="244"/>
      <c r="H200" s="247">
        <v>19.32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135</v>
      </c>
      <c r="AU200" s="253" t="s">
        <v>87</v>
      </c>
      <c r="AV200" s="14" t="s">
        <v>87</v>
      </c>
      <c r="AW200" s="14" t="s">
        <v>32</v>
      </c>
      <c r="AX200" s="14" t="s">
        <v>76</v>
      </c>
      <c r="AY200" s="253" t="s">
        <v>127</v>
      </c>
    </row>
    <row r="201" s="15" customFormat="1">
      <c r="A201" s="15"/>
      <c r="B201" s="254"/>
      <c r="C201" s="255"/>
      <c r="D201" s="234" t="s">
        <v>135</v>
      </c>
      <c r="E201" s="256" t="s">
        <v>1</v>
      </c>
      <c r="F201" s="257" t="s">
        <v>139</v>
      </c>
      <c r="G201" s="255"/>
      <c r="H201" s="258">
        <v>92.069999999999993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4" t="s">
        <v>135</v>
      </c>
      <c r="AU201" s="264" t="s">
        <v>87</v>
      </c>
      <c r="AV201" s="15" t="s">
        <v>134</v>
      </c>
      <c r="AW201" s="15" t="s">
        <v>32</v>
      </c>
      <c r="AX201" s="15" t="s">
        <v>84</v>
      </c>
      <c r="AY201" s="264" t="s">
        <v>127</v>
      </c>
    </row>
    <row r="202" s="2" customFormat="1" ht="33" customHeight="1">
      <c r="A202" s="39"/>
      <c r="B202" s="40"/>
      <c r="C202" s="219" t="s">
        <v>7</v>
      </c>
      <c r="D202" s="219" t="s">
        <v>129</v>
      </c>
      <c r="E202" s="220" t="s">
        <v>240</v>
      </c>
      <c r="F202" s="221" t="s">
        <v>241</v>
      </c>
      <c r="G202" s="222" t="s">
        <v>198</v>
      </c>
      <c r="H202" s="223">
        <v>92.069999999999993</v>
      </c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41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134</v>
      </c>
      <c r="AT202" s="230" t="s">
        <v>129</v>
      </c>
      <c r="AU202" s="230" t="s">
        <v>87</v>
      </c>
      <c r="AY202" s="18" t="s">
        <v>127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84</v>
      </c>
      <c r="BK202" s="231">
        <f>ROUND(I202*H202,2)</f>
        <v>0</v>
      </c>
      <c r="BL202" s="18" t="s">
        <v>134</v>
      </c>
      <c r="BM202" s="230" t="s">
        <v>242</v>
      </c>
    </row>
    <row r="203" s="2" customFormat="1" ht="21.75" customHeight="1">
      <c r="A203" s="39"/>
      <c r="B203" s="40"/>
      <c r="C203" s="219" t="s">
        <v>194</v>
      </c>
      <c r="D203" s="219" t="s">
        <v>129</v>
      </c>
      <c r="E203" s="220" t="s">
        <v>243</v>
      </c>
      <c r="F203" s="221" t="s">
        <v>244</v>
      </c>
      <c r="G203" s="222" t="s">
        <v>198</v>
      </c>
      <c r="H203" s="223">
        <v>92.069999999999993</v>
      </c>
      <c r="I203" s="224"/>
      <c r="J203" s="225">
        <f>ROUND(I203*H203,2)</f>
        <v>0</v>
      </c>
      <c r="K203" s="221" t="s">
        <v>1</v>
      </c>
      <c r="L203" s="45"/>
      <c r="M203" s="226" t="s">
        <v>1</v>
      </c>
      <c r="N203" s="227" t="s">
        <v>41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134</v>
      </c>
      <c r="AT203" s="230" t="s">
        <v>129</v>
      </c>
      <c r="AU203" s="230" t="s">
        <v>87</v>
      </c>
      <c r="AY203" s="18" t="s">
        <v>127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84</v>
      </c>
      <c r="BK203" s="231">
        <f>ROUND(I203*H203,2)</f>
        <v>0</v>
      </c>
      <c r="BL203" s="18" t="s">
        <v>134</v>
      </c>
      <c r="BM203" s="230" t="s">
        <v>245</v>
      </c>
    </row>
    <row r="204" s="2" customFormat="1" ht="16.5" customHeight="1">
      <c r="A204" s="39"/>
      <c r="B204" s="40"/>
      <c r="C204" s="219" t="s">
        <v>246</v>
      </c>
      <c r="D204" s="219" t="s">
        <v>129</v>
      </c>
      <c r="E204" s="220" t="s">
        <v>247</v>
      </c>
      <c r="F204" s="221" t="s">
        <v>248</v>
      </c>
      <c r="G204" s="222" t="s">
        <v>198</v>
      </c>
      <c r="H204" s="223">
        <v>92.069999999999993</v>
      </c>
      <c r="I204" s="224"/>
      <c r="J204" s="225">
        <f>ROUND(I204*H204,2)</f>
        <v>0</v>
      </c>
      <c r="K204" s="221" t="s">
        <v>133</v>
      </c>
      <c r="L204" s="45"/>
      <c r="M204" s="226" t="s">
        <v>1</v>
      </c>
      <c r="N204" s="227" t="s">
        <v>41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134</v>
      </c>
      <c r="AT204" s="230" t="s">
        <v>129</v>
      </c>
      <c r="AU204" s="230" t="s">
        <v>87</v>
      </c>
      <c r="AY204" s="18" t="s">
        <v>127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84</v>
      </c>
      <c r="BK204" s="231">
        <f>ROUND(I204*H204,2)</f>
        <v>0</v>
      </c>
      <c r="BL204" s="18" t="s">
        <v>134</v>
      </c>
      <c r="BM204" s="230" t="s">
        <v>249</v>
      </c>
    </row>
    <row r="205" s="2" customFormat="1">
      <c r="A205" s="39"/>
      <c r="B205" s="40"/>
      <c r="C205" s="219" t="s">
        <v>199</v>
      </c>
      <c r="D205" s="219" t="s">
        <v>129</v>
      </c>
      <c r="E205" s="220" t="s">
        <v>250</v>
      </c>
      <c r="F205" s="221" t="s">
        <v>251</v>
      </c>
      <c r="G205" s="222" t="s">
        <v>252</v>
      </c>
      <c r="H205" s="223">
        <v>92.069999999999993</v>
      </c>
      <c r="I205" s="224"/>
      <c r="J205" s="225">
        <f>ROUND(I205*H205,2)</f>
        <v>0</v>
      </c>
      <c r="K205" s="221" t="s">
        <v>1</v>
      </c>
      <c r="L205" s="45"/>
      <c r="M205" s="226" t="s">
        <v>1</v>
      </c>
      <c r="N205" s="227" t="s">
        <v>41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134</v>
      </c>
      <c r="AT205" s="230" t="s">
        <v>129</v>
      </c>
      <c r="AU205" s="230" t="s">
        <v>87</v>
      </c>
      <c r="AY205" s="18" t="s">
        <v>127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84</v>
      </c>
      <c r="BK205" s="231">
        <f>ROUND(I205*H205,2)</f>
        <v>0</v>
      </c>
      <c r="BL205" s="18" t="s">
        <v>134</v>
      </c>
      <c r="BM205" s="230" t="s">
        <v>253</v>
      </c>
    </row>
    <row r="206" s="2" customFormat="1">
      <c r="A206" s="39"/>
      <c r="B206" s="40"/>
      <c r="C206" s="219" t="s">
        <v>254</v>
      </c>
      <c r="D206" s="219" t="s">
        <v>129</v>
      </c>
      <c r="E206" s="220" t="s">
        <v>255</v>
      </c>
      <c r="F206" s="221" t="s">
        <v>256</v>
      </c>
      <c r="G206" s="222" t="s">
        <v>198</v>
      </c>
      <c r="H206" s="223">
        <v>4.5</v>
      </c>
      <c r="I206" s="224"/>
      <c r="J206" s="225">
        <f>ROUND(I206*H206,2)</f>
        <v>0</v>
      </c>
      <c r="K206" s="221" t="s">
        <v>133</v>
      </c>
      <c r="L206" s="45"/>
      <c r="M206" s="226" t="s">
        <v>1</v>
      </c>
      <c r="N206" s="227" t="s">
        <v>41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134</v>
      </c>
      <c r="AT206" s="230" t="s">
        <v>129</v>
      </c>
      <c r="AU206" s="230" t="s">
        <v>87</v>
      </c>
      <c r="AY206" s="18" t="s">
        <v>127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84</v>
      </c>
      <c r="BK206" s="231">
        <f>ROUND(I206*H206,2)</f>
        <v>0</v>
      </c>
      <c r="BL206" s="18" t="s">
        <v>134</v>
      </c>
      <c r="BM206" s="230" t="s">
        <v>257</v>
      </c>
    </row>
    <row r="207" s="14" customFormat="1">
      <c r="A207" s="14"/>
      <c r="B207" s="243"/>
      <c r="C207" s="244"/>
      <c r="D207" s="234" t="s">
        <v>135</v>
      </c>
      <c r="E207" s="245" t="s">
        <v>1</v>
      </c>
      <c r="F207" s="246" t="s">
        <v>258</v>
      </c>
      <c r="G207" s="244"/>
      <c r="H207" s="247">
        <v>4.5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135</v>
      </c>
      <c r="AU207" s="253" t="s">
        <v>87</v>
      </c>
      <c r="AV207" s="14" t="s">
        <v>87</v>
      </c>
      <c r="AW207" s="14" t="s">
        <v>32</v>
      </c>
      <c r="AX207" s="14" t="s">
        <v>76</v>
      </c>
      <c r="AY207" s="253" t="s">
        <v>127</v>
      </c>
    </row>
    <row r="208" s="15" customFormat="1">
      <c r="A208" s="15"/>
      <c r="B208" s="254"/>
      <c r="C208" s="255"/>
      <c r="D208" s="234" t="s">
        <v>135</v>
      </c>
      <c r="E208" s="256" t="s">
        <v>1</v>
      </c>
      <c r="F208" s="257" t="s">
        <v>139</v>
      </c>
      <c r="G208" s="255"/>
      <c r="H208" s="258">
        <v>4.5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4" t="s">
        <v>135</v>
      </c>
      <c r="AU208" s="264" t="s">
        <v>87</v>
      </c>
      <c r="AV208" s="15" t="s">
        <v>134</v>
      </c>
      <c r="AW208" s="15" t="s">
        <v>32</v>
      </c>
      <c r="AX208" s="15" t="s">
        <v>84</v>
      </c>
      <c r="AY208" s="264" t="s">
        <v>127</v>
      </c>
    </row>
    <row r="209" s="2" customFormat="1" ht="16.5" customHeight="1">
      <c r="A209" s="39"/>
      <c r="B209" s="40"/>
      <c r="C209" s="265" t="s">
        <v>204</v>
      </c>
      <c r="D209" s="265" t="s">
        <v>259</v>
      </c>
      <c r="E209" s="266" t="s">
        <v>260</v>
      </c>
      <c r="F209" s="267" t="s">
        <v>261</v>
      </c>
      <c r="G209" s="268" t="s">
        <v>252</v>
      </c>
      <c r="H209" s="269">
        <v>9</v>
      </c>
      <c r="I209" s="270"/>
      <c r="J209" s="271">
        <f>ROUND(I209*H209,2)</f>
        <v>0</v>
      </c>
      <c r="K209" s="267" t="s">
        <v>1</v>
      </c>
      <c r="L209" s="272"/>
      <c r="M209" s="273" t="s">
        <v>1</v>
      </c>
      <c r="N209" s="274" t="s">
        <v>41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151</v>
      </c>
      <c r="AT209" s="230" t="s">
        <v>259</v>
      </c>
      <c r="AU209" s="230" t="s">
        <v>87</v>
      </c>
      <c r="AY209" s="18" t="s">
        <v>127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84</v>
      </c>
      <c r="BK209" s="231">
        <f>ROUND(I209*H209,2)</f>
        <v>0</v>
      </c>
      <c r="BL209" s="18" t="s">
        <v>134</v>
      </c>
      <c r="BM209" s="230" t="s">
        <v>262</v>
      </c>
    </row>
    <row r="210" s="2" customFormat="1" ht="16.5" customHeight="1">
      <c r="A210" s="39"/>
      <c r="B210" s="40"/>
      <c r="C210" s="219" t="s">
        <v>263</v>
      </c>
      <c r="D210" s="219" t="s">
        <v>129</v>
      </c>
      <c r="E210" s="220" t="s">
        <v>264</v>
      </c>
      <c r="F210" s="221" t="s">
        <v>265</v>
      </c>
      <c r="G210" s="222" t="s">
        <v>132</v>
      </c>
      <c r="H210" s="223">
        <v>450</v>
      </c>
      <c r="I210" s="224"/>
      <c r="J210" s="225">
        <f>ROUND(I210*H210,2)</f>
        <v>0</v>
      </c>
      <c r="K210" s="221" t="s">
        <v>133</v>
      </c>
      <c r="L210" s="45"/>
      <c r="M210" s="226" t="s">
        <v>1</v>
      </c>
      <c r="N210" s="227" t="s">
        <v>41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134</v>
      </c>
      <c r="AT210" s="230" t="s">
        <v>129</v>
      </c>
      <c r="AU210" s="230" t="s">
        <v>87</v>
      </c>
      <c r="AY210" s="18" t="s">
        <v>127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84</v>
      </c>
      <c r="BK210" s="231">
        <f>ROUND(I210*H210,2)</f>
        <v>0</v>
      </c>
      <c r="BL210" s="18" t="s">
        <v>134</v>
      </c>
      <c r="BM210" s="230" t="s">
        <v>266</v>
      </c>
    </row>
    <row r="211" s="14" customFormat="1">
      <c r="A211" s="14"/>
      <c r="B211" s="243"/>
      <c r="C211" s="244"/>
      <c r="D211" s="234" t="s">
        <v>135</v>
      </c>
      <c r="E211" s="245" t="s">
        <v>1</v>
      </c>
      <c r="F211" s="246" t="s">
        <v>267</v>
      </c>
      <c r="G211" s="244"/>
      <c r="H211" s="247">
        <v>391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135</v>
      </c>
      <c r="AU211" s="253" t="s">
        <v>87</v>
      </c>
      <c r="AV211" s="14" t="s">
        <v>87</v>
      </c>
      <c r="AW211" s="14" t="s">
        <v>32</v>
      </c>
      <c r="AX211" s="14" t="s">
        <v>76</v>
      </c>
      <c r="AY211" s="253" t="s">
        <v>127</v>
      </c>
    </row>
    <row r="212" s="14" customFormat="1">
      <c r="A212" s="14"/>
      <c r="B212" s="243"/>
      <c r="C212" s="244"/>
      <c r="D212" s="234" t="s">
        <v>135</v>
      </c>
      <c r="E212" s="245" t="s">
        <v>1</v>
      </c>
      <c r="F212" s="246" t="s">
        <v>268</v>
      </c>
      <c r="G212" s="244"/>
      <c r="H212" s="247">
        <v>59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135</v>
      </c>
      <c r="AU212" s="253" t="s">
        <v>87</v>
      </c>
      <c r="AV212" s="14" t="s">
        <v>87</v>
      </c>
      <c r="AW212" s="14" t="s">
        <v>32</v>
      </c>
      <c r="AX212" s="14" t="s">
        <v>76</v>
      </c>
      <c r="AY212" s="253" t="s">
        <v>127</v>
      </c>
    </row>
    <row r="213" s="15" customFormat="1">
      <c r="A213" s="15"/>
      <c r="B213" s="254"/>
      <c r="C213" s="255"/>
      <c r="D213" s="234" t="s">
        <v>135</v>
      </c>
      <c r="E213" s="256" t="s">
        <v>1</v>
      </c>
      <c r="F213" s="257" t="s">
        <v>139</v>
      </c>
      <c r="G213" s="255"/>
      <c r="H213" s="258">
        <v>450</v>
      </c>
      <c r="I213" s="259"/>
      <c r="J213" s="255"/>
      <c r="K213" s="255"/>
      <c r="L213" s="260"/>
      <c r="M213" s="261"/>
      <c r="N213" s="262"/>
      <c r="O213" s="262"/>
      <c r="P213" s="262"/>
      <c r="Q213" s="262"/>
      <c r="R213" s="262"/>
      <c r="S213" s="262"/>
      <c r="T213" s="263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4" t="s">
        <v>135</v>
      </c>
      <c r="AU213" s="264" t="s">
        <v>87</v>
      </c>
      <c r="AV213" s="15" t="s">
        <v>134</v>
      </c>
      <c r="AW213" s="15" t="s">
        <v>32</v>
      </c>
      <c r="AX213" s="15" t="s">
        <v>84</v>
      </c>
      <c r="AY213" s="264" t="s">
        <v>127</v>
      </c>
    </row>
    <row r="214" s="2" customFormat="1">
      <c r="A214" s="39"/>
      <c r="B214" s="40"/>
      <c r="C214" s="219" t="s">
        <v>211</v>
      </c>
      <c r="D214" s="219" t="s">
        <v>129</v>
      </c>
      <c r="E214" s="220" t="s">
        <v>269</v>
      </c>
      <c r="F214" s="221" t="s">
        <v>270</v>
      </c>
      <c r="G214" s="222" t="s">
        <v>271</v>
      </c>
      <c r="H214" s="223">
        <v>25</v>
      </c>
      <c r="I214" s="224"/>
      <c r="J214" s="225">
        <f>ROUND(I214*H214,2)</f>
        <v>0</v>
      </c>
      <c r="K214" s="221" t="s">
        <v>1</v>
      </c>
      <c r="L214" s="45"/>
      <c r="M214" s="226" t="s">
        <v>1</v>
      </c>
      <c r="N214" s="227" t="s">
        <v>41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134</v>
      </c>
      <c r="AT214" s="230" t="s">
        <v>129</v>
      </c>
      <c r="AU214" s="230" t="s">
        <v>87</v>
      </c>
      <c r="AY214" s="18" t="s">
        <v>127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84</v>
      </c>
      <c r="BK214" s="231">
        <f>ROUND(I214*H214,2)</f>
        <v>0</v>
      </c>
      <c r="BL214" s="18" t="s">
        <v>134</v>
      </c>
      <c r="BM214" s="230" t="s">
        <v>272</v>
      </c>
    </row>
    <row r="215" s="12" customFormat="1" ht="22.8" customHeight="1">
      <c r="A215" s="12"/>
      <c r="B215" s="203"/>
      <c r="C215" s="204"/>
      <c r="D215" s="205" t="s">
        <v>75</v>
      </c>
      <c r="E215" s="217" t="s">
        <v>134</v>
      </c>
      <c r="F215" s="217" t="s">
        <v>273</v>
      </c>
      <c r="G215" s="204"/>
      <c r="H215" s="204"/>
      <c r="I215" s="207"/>
      <c r="J215" s="218">
        <f>BK215</f>
        <v>0</v>
      </c>
      <c r="K215" s="204"/>
      <c r="L215" s="209"/>
      <c r="M215" s="210"/>
      <c r="N215" s="211"/>
      <c r="O215" s="211"/>
      <c r="P215" s="212">
        <f>SUM(P216:P221)</f>
        <v>0</v>
      </c>
      <c r="Q215" s="211"/>
      <c r="R215" s="212">
        <f>SUM(R216:R221)</f>
        <v>2.5525395000000004</v>
      </c>
      <c r="S215" s="211"/>
      <c r="T215" s="213">
        <f>SUM(T216:T221)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4" t="s">
        <v>84</v>
      </c>
      <c r="AT215" s="215" t="s">
        <v>75</v>
      </c>
      <c r="AU215" s="215" t="s">
        <v>84</v>
      </c>
      <c r="AY215" s="214" t="s">
        <v>127</v>
      </c>
      <c r="BK215" s="216">
        <f>SUM(BK216:BK221)</f>
        <v>0</v>
      </c>
    </row>
    <row r="216" s="2" customFormat="1" ht="16.5" customHeight="1">
      <c r="A216" s="39"/>
      <c r="B216" s="40"/>
      <c r="C216" s="219" t="s">
        <v>274</v>
      </c>
      <c r="D216" s="219" t="s">
        <v>129</v>
      </c>
      <c r="E216" s="220" t="s">
        <v>275</v>
      </c>
      <c r="F216" s="221" t="s">
        <v>276</v>
      </c>
      <c r="G216" s="222" t="s">
        <v>198</v>
      </c>
      <c r="H216" s="223">
        <v>1.3500000000000001</v>
      </c>
      <c r="I216" s="224"/>
      <c r="J216" s="225">
        <f>ROUND(I216*H216,2)</f>
        <v>0</v>
      </c>
      <c r="K216" s="221" t="s">
        <v>133</v>
      </c>
      <c r="L216" s="45"/>
      <c r="M216" s="226" t="s">
        <v>1</v>
      </c>
      <c r="N216" s="227" t="s">
        <v>41</v>
      </c>
      <c r="O216" s="92"/>
      <c r="P216" s="228">
        <f>O216*H216</f>
        <v>0</v>
      </c>
      <c r="Q216" s="228">
        <v>1.8907700000000001</v>
      </c>
      <c r="R216" s="228">
        <f>Q216*H216</f>
        <v>2.5525395000000004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134</v>
      </c>
      <c r="AT216" s="230" t="s">
        <v>129</v>
      </c>
      <c r="AU216" s="230" t="s">
        <v>87</v>
      </c>
      <c r="AY216" s="18" t="s">
        <v>127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84</v>
      </c>
      <c r="BK216" s="231">
        <f>ROUND(I216*H216,2)</f>
        <v>0</v>
      </c>
      <c r="BL216" s="18" t="s">
        <v>134</v>
      </c>
      <c r="BM216" s="230" t="s">
        <v>277</v>
      </c>
    </row>
    <row r="217" s="14" customFormat="1">
      <c r="A217" s="14"/>
      <c r="B217" s="243"/>
      <c r="C217" s="244"/>
      <c r="D217" s="234" t="s">
        <v>135</v>
      </c>
      <c r="E217" s="245" t="s">
        <v>1</v>
      </c>
      <c r="F217" s="246" t="s">
        <v>278</v>
      </c>
      <c r="G217" s="244"/>
      <c r="H217" s="247">
        <v>1.3500000000000001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135</v>
      </c>
      <c r="AU217" s="253" t="s">
        <v>87</v>
      </c>
      <c r="AV217" s="14" t="s">
        <v>87</v>
      </c>
      <c r="AW217" s="14" t="s">
        <v>32</v>
      </c>
      <c r="AX217" s="14" t="s">
        <v>76</v>
      </c>
      <c r="AY217" s="253" t="s">
        <v>127</v>
      </c>
    </row>
    <row r="218" s="15" customFormat="1">
      <c r="A218" s="15"/>
      <c r="B218" s="254"/>
      <c r="C218" s="255"/>
      <c r="D218" s="234" t="s">
        <v>135</v>
      </c>
      <c r="E218" s="256" t="s">
        <v>1</v>
      </c>
      <c r="F218" s="257" t="s">
        <v>139</v>
      </c>
      <c r="G218" s="255"/>
      <c r="H218" s="258">
        <v>1.3500000000000001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4" t="s">
        <v>135</v>
      </c>
      <c r="AU218" s="264" t="s">
        <v>87</v>
      </c>
      <c r="AV218" s="15" t="s">
        <v>134</v>
      </c>
      <c r="AW218" s="15" t="s">
        <v>32</v>
      </c>
      <c r="AX218" s="15" t="s">
        <v>84</v>
      </c>
      <c r="AY218" s="264" t="s">
        <v>127</v>
      </c>
    </row>
    <row r="219" s="2" customFormat="1" ht="16.5" customHeight="1">
      <c r="A219" s="39"/>
      <c r="B219" s="40"/>
      <c r="C219" s="265" t="s">
        <v>214</v>
      </c>
      <c r="D219" s="265" t="s">
        <v>259</v>
      </c>
      <c r="E219" s="266" t="s">
        <v>279</v>
      </c>
      <c r="F219" s="267" t="s">
        <v>280</v>
      </c>
      <c r="G219" s="268" t="s">
        <v>252</v>
      </c>
      <c r="H219" s="269">
        <v>2.7000000000000002</v>
      </c>
      <c r="I219" s="270"/>
      <c r="J219" s="271">
        <f>ROUND(I219*H219,2)</f>
        <v>0</v>
      </c>
      <c r="K219" s="267" t="s">
        <v>1</v>
      </c>
      <c r="L219" s="272"/>
      <c r="M219" s="273" t="s">
        <v>1</v>
      </c>
      <c r="N219" s="274" t="s">
        <v>41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151</v>
      </c>
      <c r="AT219" s="230" t="s">
        <v>259</v>
      </c>
      <c r="AU219" s="230" t="s">
        <v>87</v>
      </c>
      <c r="AY219" s="18" t="s">
        <v>127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84</v>
      </c>
      <c r="BK219" s="231">
        <f>ROUND(I219*H219,2)</f>
        <v>0</v>
      </c>
      <c r="BL219" s="18" t="s">
        <v>134</v>
      </c>
      <c r="BM219" s="230" t="s">
        <v>281</v>
      </c>
    </row>
    <row r="220" s="14" customFormat="1">
      <c r="A220" s="14"/>
      <c r="B220" s="243"/>
      <c r="C220" s="244"/>
      <c r="D220" s="234" t="s">
        <v>135</v>
      </c>
      <c r="E220" s="245" t="s">
        <v>1</v>
      </c>
      <c r="F220" s="246" t="s">
        <v>282</v>
      </c>
      <c r="G220" s="244"/>
      <c r="H220" s="247">
        <v>2.7000000000000002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135</v>
      </c>
      <c r="AU220" s="253" t="s">
        <v>87</v>
      </c>
      <c r="AV220" s="14" t="s">
        <v>87</v>
      </c>
      <c r="AW220" s="14" t="s">
        <v>32</v>
      </c>
      <c r="AX220" s="14" t="s">
        <v>76</v>
      </c>
      <c r="AY220" s="253" t="s">
        <v>127</v>
      </c>
    </row>
    <row r="221" s="15" customFormat="1">
      <c r="A221" s="15"/>
      <c r="B221" s="254"/>
      <c r="C221" s="255"/>
      <c r="D221" s="234" t="s">
        <v>135</v>
      </c>
      <c r="E221" s="256" t="s">
        <v>1</v>
      </c>
      <c r="F221" s="257" t="s">
        <v>139</v>
      </c>
      <c r="G221" s="255"/>
      <c r="H221" s="258">
        <v>2.7000000000000002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4" t="s">
        <v>135</v>
      </c>
      <c r="AU221" s="264" t="s">
        <v>87</v>
      </c>
      <c r="AV221" s="15" t="s">
        <v>134</v>
      </c>
      <c r="AW221" s="15" t="s">
        <v>32</v>
      </c>
      <c r="AX221" s="15" t="s">
        <v>84</v>
      </c>
      <c r="AY221" s="264" t="s">
        <v>127</v>
      </c>
    </row>
    <row r="222" s="12" customFormat="1" ht="22.8" customHeight="1">
      <c r="A222" s="12"/>
      <c r="B222" s="203"/>
      <c r="C222" s="204"/>
      <c r="D222" s="205" t="s">
        <v>75</v>
      </c>
      <c r="E222" s="217" t="s">
        <v>157</v>
      </c>
      <c r="F222" s="217" t="s">
        <v>283</v>
      </c>
      <c r="G222" s="204"/>
      <c r="H222" s="204"/>
      <c r="I222" s="207"/>
      <c r="J222" s="218">
        <f>BK222</f>
        <v>0</v>
      </c>
      <c r="K222" s="204"/>
      <c r="L222" s="209"/>
      <c r="M222" s="210"/>
      <c r="N222" s="211"/>
      <c r="O222" s="211"/>
      <c r="P222" s="212">
        <f>SUM(P223:P254)</f>
        <v>0</v>
      </c>
      <c r="Q222" s="211"/>
      <c r="R222" s="212">
        <f>SUM(R223:R254)</f>
        <v>232.66655699999998</v>
      </c>
      <c r="S222" s="211"/>
      <c r="T222" s="213">
        <f>SUM(T223:T254)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4" t="s">
        <v>84</v>
      </c>
      <c r="AT222" s="215" t="s">
        <v>75</v>
      </c>
      <c r="AU222" s="215" t="s">
        <v>84</v>
      </c>
      <c r="AY222" s="214" t="s">
        <v>127</v>
      </c>
      <c r="BK222" s="216">
        <f>SUM(BK223:BK254)</f>
        <v>0</v>
      </c>
    </row>
    <row r="223" s="2" customFormat="1">
      <c r="A223" s="39"/>
      <c r="B223" s="40"/>
      <c r="C223" s="219" t="s">
        <v>284</v>
      </c>
      <c r="D223" s="219" t="s">
        <v>129</v>
      </c>
      <c r="E223" s="220" t="s">
        <v>285</v>
      </c>
      <c r="F223" s="221" t="s">
        <v>286</v>
      </c>
      <c r="G223" s="222" t="s">
        <v>132</v>
      </c>
      <c r="H223" s="223">
        <v>450</v>
      </c>
      <c r="I223" s="224"/>
      <c r="J223" s="225">
        <f>ROUND(I223*H223,2)</f>
        <v>0</v>
      </c>
      <c r="K223" s="221" t="s">
        <v>1</v>
      </c>
      <c r="L223" s="45"/>
      <c r="M223" s="226" t="s">
        <v>1</v>
      </c>
      <c r="N223" s="227" t="s">
        <v>41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134</v>
      </c>
      <c r="AT223" s="230" t="s">
        <v>129</v>
      </c>
      <c r="AU223" s="230" t="s">
        <v>87</v>
      </c>
      <c r="AY223" s="18" t="s">
        <v>127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84</v>
      </c>
      <c r="BK223" s="231">
        <f>ROUND(I223*H223,2)</f>
        <v>0</v>
      </c>
      <c r="BL223" s="18" t="s">
        <v>134</v>
      </c>
      <c r="BM223" s="230" t="s">
        <v>287</v>
      </c>
    </row>
    <row r="224" s="14" customFormat="1">
      <c r="A224" s="14"/>
      <c r="B224" s="243"/>
      <c r="C224" s="244"/>
      <c r="D224" s="234" t="s">
        <v>135</v>
      </c>
      <c r="E224" s="245" t="s">
        <v>1</v>
      </c>
      <c r="F224" s="246" t="s">
        <v>288</v>
      </c>
      <c r="G224" s="244"/>
      <c r="H224" s="247">
        <v>391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135</v>
      </c>
      <c r="AU224" s="253" t="s">
        <v>87</v>
      </c>
      <c r="AV224" s="14" t="s">
        <v>87</v>
      </c>
      <c r="AW224" s="14" t="s">
        <v>32</v>
      </c>
      <c r="AX224" s="14" t="s">
        <v>76</v>
      </c>
      <c r="AY224" s="253" t="s">
        <v>127</v>
      </c>
    </row>
    <row r="225" s="14" customFormat="1">
      <c r="A225" s="14"/>
      <c r="B225" s="243"/>
      <c r="C225" s="244"/>
      <c r="D225" s="234" t="s">
        <v>135</v>
      </c>
      <c r="E225" s="245" t="s">
        <v>1</v>
      </c>
      <c r="F225" s="246" t="s">
        <v>289</v>
      </c>
      <c r="G225" s="244"/>
      <c r="H225" s="247">
        <v>59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135</v>
      </c>
      <c r="AU225" s="253" t="s">
        <v>87</v>
      </c>
      <c r="AV225" s="14" t="s">
        <v>87</v>
      </c>
      <c r="AW225" s="14" t="s">
        <v>32</v>
      </c>
      <c r="AX225" s="14" t="s">
        <v>76</v>
      </c>
      <c r="AY225" s="253" t="s">
        <v>127</v>
      </c>
    </row>
    <row r="226" s="15" customFormat="1">
      <c r="A226" s="15"/>
      <c r="B226" s="254"/>
      <c r="C226" s="255"/>
      <c r="D226" s="234" t="s">
        <v>135</v>
      </c>
      <c r="E226" s="256" t="s">
        <v>1</v>
      </c>
      <c r="F226" s="257" t="s">
        <v>139</v>
      </c>
      <c r="G226" s="255"/>
      <c r="H226" s="258">
        <v>450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4" t="s">
        <v>135</v>
      </c>
      <c r="AU226" s="264" t="s">
        <v>87</v>
      </c>
      <c r="AV226" s="15" t="s">
        <v>134</v>
      </c>
      <c r="AW226" s="15" t="s">
        <v>32</v>
      </c>
      <c r="AX226" s="15" t="s">
        <v>84</v>
      </c>
      <c r="AY226" s="264" t="s">
        <v>127</v>
      </c>
    </row>
    <row r="227" s="2" customFormat="1" ht="16.5" customHeight="1">
      <c r="A227" s="39"/>
      <c r="B227" s="40"/>
      <c r="C227" s="219" t="s">
        <v>221</v>
      </c>
      <c r="D227" s="219" t="s">
        <v>129</v>
      </c>
      <c r="E227" s="220" t="s">
        <v>290</v>
      </c>
      <c r="F227" s="221" t="s">
        <v>291</v>
      </c>
      <c r="G227" s="222" t="s">
        <v>132</v>
      </c>
      <c r="H227" s="223">
        <v>527</v>
      </c>
      <c r="I227" s="224"/>
      <c r="J227" s="225">
        <f>ROUND(I227*H227,2)</f>
        <v>0</v>
      </c>
      <c r="K227" s="221" t="s">
        <v>133</v>
      </c>
      <c r="L227" s="45"/>
      <c r="M227" s="226" t="s">
        <v>1</v>
      </c>
      <c r="N227" s="227" t="s">
        <v>41</v>
      </c>
      <c r="O227" s="92"/>
      <c r="P227" s="228">
        <f>O227*H227</f>
        <v>0</v>
      </c>
      <c r="Q227" s="228">
        <v>0.34499999999999997</v>
      </c>
      <c r="R227" s="228">
        <f>Q227*H227</f>
        <v>181.815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134</v>
      </c>
      <c r="AT227" s="230" t="s">
        <v>129</v>
      </c>
      <c r="AU227" s="230" t="s">
        <v>87</v>
      </c>
      <c r="AY227" s="18" t="s">
        <v>127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84</v>
      </c>
      <c r="BK227" s="231">
        <f>ROUND(I227*H227,2)</f>
        <v>0</v>
      </c>
      <c r="BL227" s="18" t="s">
        <v>134</v>
      </c>
      <c r="BM227" s="230" t="s">
        <v>292</v>
      </c>
    </row>
    <row r="228" s="14" customFormat="1">
      <c r="A228" s="14"/>
      <c r="B228" s="243"/>
      <c r="C228" s="244"/>
      <c r="D228" s="234" t="s">
        <v>135</v>
      </c>
      <c r="E228" s="245" t="s">
        <v>1</v>
      </c>
      <c r="F228" s="246" t="s">
        <v>267</v>
      </c>
      <c r="G228" s="244"/>
      <c r="H228" s="247">
        <v>391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135</v>
      </c>
      <c r="AU228" s="253" t="s">
        <v>87</v>
      </c>
      <c r="AV228" s="14" t="s">
        <v>87</v>
      </c>
      <c r="AW228" s="14" t="s">
        <v>32</v>
      </c>
      <c r="AX228" s="14" t="s">
        <v>76</v>
      </c>
      <c r="AY228" s="253" t="s">
        <v>127</v>
      </c>
    </row>
    <row r="229" s="14" customFormat="1">
      <c r="A229" s="14"/>
      <c r="B229" s="243"/>
      <c r="C229" s="244"/>
      <c r="D229" s="234" t="s">
        <v>135</v>
      </c>
      <c r="E229" s="245" t="s">
        <v>1</v>
      </c>
      <c r="F229" s="246" t="s">
        <v>293</v>
      </c>
      <c r="G229" s="244"/>
      <c r="H229" s="247">
        <v>118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135</v>
      </c>
      <c r="AU229" s="253" t="s">
        <v>87</v>
      </c>
      <c r="AV229" s="14" t="s">
        <v>87</v>
      </c>
      <c r="AW229" s="14" t="s">
        <v>32</v>
      </c>
      <c r="AX229" s="14" t="s">
        <v>76</v>
      </c>
      <c r="AY229" s="253" t="s">
        <v>127</v>
      </c>
    </row>
    <row r="230" s="14" customFormat="1">
      <c r="A230" s="14"/>
      <c r="B230" s="243"/>
      <c r="C230" s="244"/>
      <c r="D230" s="234" t="s">
        <v>135</v>
      </c>
      <c r="E230" s="245" t="s">
        <v>1</v>
      </c>
      <c r="F230" s="246" t="s">
        <v>294</v>
      </c>
      <c r="G230" s="244"/>
      <c r="H230" s="247">
        <v>18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135</v>
      </c>
      <c r="AU230" s="253" t="s">
        <v>87</v>
      </c>
      <c r="AV230" s="14" t="s">
        <v>87</v>
      </c>
      <c r="AW230" s="14" t="s">
        <v>32</v>
      </c>
      <c r="AX230" s="14" t="s">
        <v>76</v>
      </c>
      <c r="AY230" s="253" t="s">
        <v>127</v>
      </c>
    </row>
    <row r="231" s="15" customFormat="1">
      <c r="A231" s="15"/>
      <c r="B231" s="254"/>
      <c r="C231" s="255"/>
      <c r="D231" s="234" t="s">
        <v>135</v>
      </c>
      <c r="E231" s="256" t="s">
        <v>1</v>
      </c>
      <c r="F231" s="257" t="s">
        <v>139</v>
      </c>
      <c r="G231" s="255"/>
      <c r="H231" s="258">
        <v>527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4" t="s">
        <v>135</v>
      </c>
      <c r="AU231" s="264" t="s">
        <v>87</v>
      </c>
      <c r="AV231" s="15" t="s">
        <v>134</v>
      </c>
      <c r="AW231" s="15" t="s">
        <v>32</v>
      </c>
      <c r="AX231" s="15" t="s">
        <v>84</v>
      </c>
      <c r="AY231" s="264" t="s">
        <v>127</v>
      </c>
    </row>
    <row r="232" s="2" customFormat="1">
      <c r="A232" s="39"/>
      <c r="B232" s="40"/>
      <c r="C232" s="219" t="s">
        <v>295</v>
      </c>
      <c r="D232" s="219" t="s">
        <v>129</v>
      </c>
      <c r="E232" s="220" t="s">
        <v>296</v>
      </c>
      <c r="F232" s="221" t="s">
        <v>297</v>
      </c>
      <c r="G232" s="222" t="s">
        <v>132</v>
      </c>
      <c r="H232" s="223">
        <v>96.599999999999994</v>
      </c>
      <c r="I232" s="224"/>
      <c r="J232" s="225">
        <f>ROUND(I232*H232,2)</f>
        <v>0</v>
      </c>
      <c r="K232" s="221" t="s">
        <v>133</v>
      </c>
      <c r="L232" s="45"/>
      <c r="M232" s="226" t="s">
        <v>1</v>
      </c>
      <c r="N232" s="227" t="s">
        <v>41</v>
      </c>
      <c r="O232" s="92"/>
      <c r="P232" s="228">
        <f>O232*H232</f>
        <v>0</v>
      </c>
      <c r="Q232" s="228">
        <v>0.0056100000000000004</v>
      </c>
      <c r="R232" s="228">
        <f>Q232*H232</f>
        <v>0.54192600000000002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134</v>
      </c>
      <c r="AT232" s="230" t="s">
        <v>129</v>
      </c>
      <c r="AU232" s="230" t="s">
        <v>87</v>
      </c>
      <c r="AY232" s="18" t="s">
        <v>127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84</v>
      </c>
      <c r="BK232" s="231">
        <f>ROUND(I232*H232,2)</f>
        <v>0</v>
      </c>
      <c r="BL232" s="18" t="s">
        <v>134</v>
      </c>
      <c r="BM232" s="230" t="s">
        <v>298</v>
      </c>
    </row>
    <row r="233" s="14" customFormat="1">
      <c r="A233" s="14"/>
      <c r="B233" s="243"/>
      <c r="C233" s="244"/>
      <c r="D233" s="234" t="s">
        <v>135</v>
      </c>
      <c r="E233" s="245" t="s">
        <v>1</v>
      </c>
      <c r="F233" s="246" t="s">
        <v>299</v>
      </c>
      <c r="G233" s="244"/>
      <c r="H233" s="247">
        <v>96.599999999999994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135</v>
      </c>
      <c r="AU233" s="253" t="s">
        <v>87</v>
      </c>
      <c r="AV233" s="14" t="s">
        <v>87</v>
      </c>
      <c r="AW233" s="14" t="s">
        <v>32</v>
      </c>
      <c r="AX233" s="14" t="s">
        <v>76</v>
      </c>
      <c r="AY233" s="253" t="s">
        <v>127</v>
      </c>
    </row>
    <row r="234" s="15" customFormat="1">
      <c r="A234" s="15"/>
      <c r="B234" s="254"/>
      <c r="C234" s="255"/>
      <c r="D234" s="234" t="s">
        <v>135</v>
      </c>
      <c r="E234" s="256" t="s">
        <v>1</v>
      </c>
      <c r="F234" s="257" t="s">
        <v>139</v>
      </c>
      <c r="G234" s="255"/>
      <c r="H234" s="258">
        <v>96.599999999999994</v>
      </c>
      <c r="I234" s="259"/>
      <c r="J234" s="255"/>
      <c r="K234" s="255"/>
      <c r="L234" s="260"/>
      <c r="M234" s="261"/>
      <c r="N234" s="262"/>
      <c r="O234" s="262"/>
      <c r="P234" s="262"/>
      <c r="Q234" s="262"/>
      <c r="R234" s="262"/>
      <c r="S234" s="262"/>
      <c r="T234" s="26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4" t="s">
        <v>135</v>
      </c>
      <c r="AU234" s="264" t="s">
        <v>87</v>
      </c>
      <c r="AV234" s="15" t="s">
        <v>134</v>
      </c>
      <c r="AW234" s="15" t="s">
        <v>32</v>
      </c>
      <c r="AX234" s="15" t="s">
        <v>84</v>
      </c>
      <c r="AY234" s="264" t="s">
        <v>127</v>
      </c>
    </row>
    <row r="235" s="2" customFormat="1" ht="33" customHeight="1">
      <c r="A235" s="39"/>
      <c r="B235" s="40"/>
      <c r="C235" s="219" t="s">
        <v>225</v>
      </c>
      <c r="D235" s="219" t="s">
        <v>129</v>
      </c>
      <c r="E235" s="220" t="s">
        <v>300</v>
      </c>
      <c r="F235" s="221" t="s">
        <v>301</v>
      </c>
      <c r="G235" s="222" t="s">
        <v>132</v>
      </c>
      <c r="H235" s="223">
        <v>96.599999999999994</v>
      </c>
      <c r="I235" s="224"/>
      <c r="J235" s="225">
        <f>ROUND(I235*H235,2)</f>
        <v>0</v>
      </c>
      <c r="K235" s="221" t="s">
        <v>133</v>
      </c>
      <c r="L235" s="45"/>
      <c r="M235" s="226" t="s">
        <v>1</v>
      </c>
      <c r="N235" s="227" t="s">
        <v>41</v>
      </c>
      <c r="O235" s="92"/>
      <c r="P235" s="228">
        <f>O235*H235</f>
        <v>0</v>
      </c>
      <c r="Q235" s="228">
        <v>0.12966</v>
      </c>
      <c r="R235" s="228">
        <f>Q235*H235</f>
        <v>12.525155999999999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134</v>
      </c>
      <c r="AT235" s="230" t="s">
        <v>129</v>
      </c>
      <c r="AU235" s="230" t="s">
        <v>87</v>
      </c>
      <c r="AY235" s="18" t="s">
        <v>127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84</v>
      </c>
      <c r="BK235" s="231">
        <f>ROUND(I235*H235,2)</f>
        <v>0</v>
      </c>
      <c r="BL235" s="18" t="s">
        <v>134</v>
      </c>
      <c r="BM235" s="230" t="s">
        <v>302</v>
      </c>
    </row>
    <row r="236" s="14" customFormat="1">
      <c r="A236" s="14"/>
      <c r="B236" s="243"/>
      <c r="C236" s="244"/>
      <c r="D236" s="234" t="s">
        <v>135</v>
      </c>
      <c r="E236" s="245" t="s">
        <v>1</v>
      </c>
      <c r="F236" s="246" t="s">
        <v>303</v>
      </c>
      <c r="G236" s="244"/>
      <c r="H236" s="247">
        <v>78.599999999999994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135</v>
      </c>
      <c r="AU236" s="253" t="s">
        <v>87</v>
      </c>
      <c r="AV236" s="14" t="s">
        <v>87</v>
      </c>
      <c r="AW236" s="14" t="s">
        <v>32</v>
      </c>
      <c r="AX236" s="14" t="s">
        <v>76</v>
      </c>
      <c r="AY236" s="253" t="s">
        <v>127</v>
      </c>
    </row>
    <row r="237" s="14" customFormat="1">
      <c r="A237" s="14"/>
      <c r="B237" s="243"/>
      <c r="C237" s="244"/>
      <c r="D237" s="234" t="s">
        <v>135</v>
      </c>
      <c r="E237" s="245" t="s">
        <v>1</v>
      </c>
      <c r="F237" s="246" t="s">
        <v>304</v>
      </c>
      <c r="G237" s="244"/>
      <c r="H237" s="247">
        <v>6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135</v>
      </c>
      <c r="AU237" s="253" t="s">
        <v>87</v>
      </c>
      <c r="AV237" s="14" t="s">
        <v>87</v>
      </c>
      <c r="AW237" s="14" t="s">
        <v>32</v>
      </c>
      <c r="AX237" s="14" t="s">
        <v>76</v>
      </c>
      <c r="AY237" s="253" t="s">
        <v>127</v>
      </c>
    </row>
    <row r="238" s="14" customFormat="1">
      <c r="A238" s="14"/>
      <c r="B238" s="243"/>
      <c r="C238" s="244"/>
      <c r="D238" s="234" t="s">
        <v>135</v>
      </c>
      <c r="E238" s="245" t="s">
        <v>1</v>
      </c>
      <c r="F238" s="246" t="s">
        <v>305</v>
      </c>
      <c r="G238" s="244"/>
      <c r="H238" s="247">
        <v>12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135</v>
      </c>
      <c r="AU238" s="253" t="s">
        <v>87</v>
      </c>
      <c r="AV238" s="14" t="s">
        <v>87</v>
      </c>
      <c r="AW238" s="14" t="s">
        <v>32</v>
      </c>
      <c r="AX238" s="14" t="s">
        <v>76</v>
      </c>
      <c r="AY238" s="253" t="s">
        <v>127</v>
      </c>
    </row>
    <row r="239" s="15" customFormat="1">
      <c r="A239" s="15"/>
      <c r="B239" s="254"/>
      <c r="C239" s="255"/>
      <c r="D239" s="234" t="s">
        <v>135</v>
      </c>
      <c r="E239" s="256" t="s">
        <v>1</v>
      </c>
      <c r="F239" s="257" t="s">
        <v>139</v>
      </c>
      <c r="G239" s="255"/>
      <c r="H239" s="258">
        <v>96.599999999999994</v>
      </c>
      <c r="I239" s="259"/>
      <c r="J239" s="255"/>
      <c r="K239" s="255"/>
      <c r="L239" s="260"/>
      <c r="M239" s="261"/>
      <c r="N239" s="262"/>
      <c r="O239" s="262"/>
      <c r="P239" s="262"/>
      <c r="Q239" s="262"/>
      <c r="R239" s="262"/>
      <c r="S239" s="262"/>
      <c r="T239" s="26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4" t="s">
        <v>135</v>
      </c>
      <c r="AU239" s="264" t="s">
        <v>87</v>
      </c>
      <c r="AV239" s="15" t="s">
        <v>134</v>
      </c>
      <c r="AW239" s="15" t="s">
        <v>32</v>
      </c>
      <c r="AX239" s="15" t="s">
        <v>84</v>
      </c>
      <c r="AY239" s="264" t="s">
        <v>127</v>
      </c>
    </row>
    <row r="240" s="2" customFormat="1">
      <c r="A240" s="39"/>
      <c r="B240" s="40"/>
      <c r="C240" s="219" t="s">
        <v>306</v>
      </c>
      <c r="D240" s="219" t="s">
        <v>129</v>
      </c>
      <c r="E240" s="220" t="s">
        <v>307</v>
      </c>
      <c r="F240" s="221" t="s">
        <v>308</v>
      </c>
      <c r="G240" s="222" t="s">
        <v>132</v>
      </c>
      <c r="H240" s="223">
        <v>388.5</v>
      </c>
      <c r="I240" s="224"/>
      <c r="J240" s="225">
        <f>ROUND(I240*H240,2)</f>
        <v>0</v>
      </c>
      <c r="K240" s="221" t="s">
        <v>133</v>
      </c>
      <c r="L240" s="45"/>
      <c r="M240" s="226" t="s">
        <v>1</v>
      </c>
      <c r="N240" s="227" t="s">
        <v>41</v>
      </c>
      <c r="O240" s="92"/>
      <c r="P240" s="228">
        <f>O240*H240</f>
        <v>0</v>
      </c>
      <c r="Q240" s="228">
        <v>0.084250000000000005</v>
      </c>
      <c r="R240" s="228">
        <f>Q240*H240</f>
        <v>32.731124999999999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134</v>
      </c>
      <c r="AT240" s="230" t="s">
        <v>129</v>
      </c>
      <c r="AU240" s="230" t="s">
        <v>87</v>
      </c>
      <c r="AY240" s="18" t="s">
        <v>127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84</v>
      </c>
      <c r="BK240" s="231">
        <f>ROUND(I240*H240,2)</f>
        <v>0</v>
      </c>
      <c r="BL240" s="18" t="s">
        <v>134</v>
      </c>
      <c r="BM240" s="230" t="s">
        <v>309</v>
      </c>
    </row>
    <row r="241" s="14" customFormat="1">
      <c r="A241" s="14"/>
      <c r="B241" s="243"/>
      <c r="C241" s="244"/>
      <c r="D241" s="234" t="s">
        <v>135</v>
      </c>
      <c r="E241" s="245" t="s">
        <v>1</v>
      </c>
      <c r="F241" s="246" t="s">
        <v>310</v>
      </c>
      <c r="G241" s="244"/>
      <c r="H241" s="247">
        <v>2.5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135</v>
      </c>
      <c r="AU241" s="253" t="s">
        <v>87</v>
      </c>
      <c r="AV241" s="14" t="s">
        <v>87</v>
      </c>
      <c r="AW241" s="14" t="s">
        <v>32</v>
      </c>
      <c r="AX241" s="14" t="s">
        <v>76</v>
      </c>
      <c r="AY241" s="253" t="s">
        <v>127</v>
      </c>
    </row>
    <row r="242" s="14" customFormat="1">
      <c r="A242" s="14"/>
      <c r="B242" s="243"/>
      <c r="C242" s="244"/>
      <c r="D242" s="234" t="s">
        <v>135</v>
      </c>
      <c r="E242" s="245" t="s">
        <v>1</v>
      </c>
      <c r="F242" s="246" t="s">
        <v>311</v>
      </c>
      <c r="G242" s="244"/>
      <c r="H242" s="247">
        <v>386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135</v>
      </c>
      <c r="AU242" s="253" t="s">
        <v>87</v>
      </c>
      <c r="AV242" s="14" t="s">
        <v>87</v>
      </c>
      <c r="AW242" s="14" t="s">
        <v>32</v>
      </c>
      <c r="AX242" s="14" t="s">
        <v>76</v>
      </c>
      <c r="AY242" s="253" t="s">
        <v>127</v>
      </c>
    </row>
    <row r="243" s="15" customFormat="1">
      <c r="A243" s="15"/>
      <c r="B243" s="254"/>
      <c r="C243" s="255"/>
      <c r="D243" s="234" t="s">
        <v>135</v>
      </c>
      <c r="E243" s="256" t="s">
        <v>1</v>
      </c>
      <c r="F243" s="257" t="s">
        <v>139</v>
      </c>
      <c r="G243" s="255"/>
      <c r="H243" s="258">
        <v>388.5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4" t="s">
        <v>135</v>
      </c>
      <c r="AU243" s="264" t="s">
        <v>87</v>
      </c>
      <c r="AV243" s="15" t="s">
        <v>134</v>
      </c>
      <c r="AW243" s="15" t="s">
        <v>32</v>
      </c>
      <c r="AX243" s="15" t="s">
        <v>84</v>
      </c>
      <c r="AY243" s="264" t="s">
        <v>127</v>
      </c>
    </row>
    <row r="244" s="2" customFormat="1" ht="16.5" customHeight="1">
      <c r="A244" s="39"/>
      <c r="B244" s="40"/>
      <c r="C244" s="265" t="s">
        <v>229</v>
      </c>
      <c r="D244" s="265" t="s">
        <v>259</v>
      </c>
      <c r="E244" s="266" t="s">
        <v>312</v>
      </c>
      <c r="F244" s="267" t="s">
        <v>313</v>
      </c>
      <c r="G244" s="268" t="s">
        <v>132</v>
      </c>
      <c r="H244" s="269">
        <v>7.8070000000000004</v>
      </c>
      <c r="I244" s="270"/>
      <c r="J244" s="271">
        <f>ROUND(I244*H244,2)</f>
        <v>0</v>
      </c>
      <c r="K244" s="267" t="s">
        <v>1</v>
      </c>
      <c r="L244" s="272"/>
      <c r="M244" s="273" t="s">
        <v>1</v>
      </c>
      <c r="N244" s="274" t="s">
        <v>41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151</v>
      </c>
      <c r="AT244" s="230" t="s">
        <v>259</v>
      </c>
      <c r="AU244" s="230" t="s">
        <v>87</v>
      </c>
      <c r="AY244" s="18" t="s">
        <v>127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84</v>
      </c>
      <c r="BK244" s="231">
        <f>ROUND(I244*H244,2)</f>
        <v>0</v>
      </c>
      <c r="BL244" s="18" t="s">
        <v>134</v>
      </c>
      <c r="BM244" s="230" t="s">
        <v>314</v>
      </c>
    </row>
    <row r="245" s="2" customFormat="1">
      <c r="A245" s="39"/>
      <c r="B245" s="40"/>
      <c r="C245" s="265" t="s">
        <v>315</v>
      </c>
      <c r="D245" s="265" t="s">
        <v>259</v>
      </c>
      <c r="E245" s="266" t="s">
        <v>316</v>
      </c>
      <c r="F245" s="267" t="s">
        <v>317</v>
      </c>
      <c r="G245" s="268" t="s">
        <v>132</v>
      </c>
      <c r="H245" s="269">
        <v>14.079000000000001</v>
      </c>
      <c r="I245" s="270"/>
      <c r="J245" s="271">
        <f>ROUND(I245*H245,2)</f>
        <v>0</v>
      </c>
      <c r="K245" s="267" t="s">
        <v>1</v>
      </c>
      <c r="L245" s="272"/>
      <c r="M245" s="273" t="s">
        <v>1</v>
      </c>
      <c r="N245" s="274" t="s">
        <v>41</v>
      </c>
      <c r="O245" s="92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151</v>
      </c>
      <c r="AT245" s="230" t="s">
        <v>259</v>
      </c>
      <c r="AU245" s="230" t="s">
        <v>87</v>
      </c>
      <c r="AY245" s="18" t="s">
        <v>127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84</v>
      </c>
      <c r="BK245" s="231">
        <f>ROUND(I245*H245,2)</f>
        <v>0</v>
      </c>
      <c r="BL245" s="18" t="s">
        <v>134</v>
      </c>
      <c r="BM245" s="230" t="s">
        <v>318</v>
      </c>
    </row>
    <row r="246" s="2" customFormat="1" ht="16.5" customHeight="1">
      <c r="A246" s="39"/>
      <c r="B246" s="40"/>
      <c r="C246" s="265" t="s">
        <v>233</v>
      </c>
      <c r="D246" s="265" t="s">
        <v>259</v>
      </c>
      <c r="E246" s="266" t="s">
        <v>319</v>
      </c>
      <c r="F246" s="267" t="s">
        <v>320</v>
      </c>
      <c r="G246" s="268" t="s">
        <v>132</v>
      </c>
      <c r="H246" s="269">
        <v>370.529</v>
      </c>
      <c r="I246" s="270"/>
      <c r="J246" s="271">
        <f>ROUND(I246*H246,2)</f>
        <v>0</v>
      </c>
      <c r="K246" s="267" t="s">
        <v>1</v>
      </c>
      <c r="L246" s="272"/>
      <c r="M246" s="273" t="s">
        <v>1</v>
      </c>
      <c r="N246" s="274" t="s">
        <v>41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151</v>
      </c>
      <c r="AT246" s="230" t="s">
        <v>259</v>
      </c>
      <c r="AU246" s="230" t="s">
        <v>87</v>
      </c>
      <c r="AY246" s="18" t="s">
        <v>127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84</v>
      </c>
      <c r="BK246" s="231">
        <f>ROUND(I246*H246,2)</f>
        <v>0</v>
      </c>
      <c r="BL246" s="18" t="s">
        <v>134</v>
      </c>
      <c r="BM246" s="230" t="s">
        <v>321</v>
      </c>
    </row>
    <row r="247" s="14" customFormat="1">
      <c r="A247" s="14"/>
      <c r="B247" s="243"/>
      <c r="C247" s="244"/>
      <c r="D247" s="234" t="s">
        <v>135</v>
      </c>
      <c r="E247" s="245" t="s">
        <v>1</v>
      </c>
      <c r="F247" s="246" t="s">
        <v>322</v>
      </c>
      <c r="G247" s="244"/>
      <c r="H247" s="247">
        <v>370.529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135</v>
      </c>
      <c r="AU247" s="253" t="s">
        <v>87</v>
      </c>
      <c r="AV247" s="14" t="s">
        <v>87</v>
      </c>
      <c r="AW247" s="14" t="s">
        <v>32</v>
      </c>
      <c r="AX247" s="14" t="s">
        <v>84</v>
      </c>
      <c r="AY247" s="253" t="s">
        <v>127</v>
      </c>
    </row>
    <row r="248" s="2" customFormat="1">
      <c r="A248" s="39"/>
      <c r="B248" s="40"/>
      <c r="C248" s="219" t="s">
        <v>323</v>
      </c>
      <c r="D248" s="219" t="s">
        <v>129</v>
      </c>
      <c r="E248" s="220" t="s">
        <v>324</v>
      </c>
      <c r="F248" s="221" t="s">
        <v>325</v>
      </c>
      <c r="G248" s="222" t="s">
        <v>132</v>
      </c>
      <c r="H248" s="223">
        <v>59</v>
      </c>
      <c r="I248" s="224"/>
      <c r="J248" s="225">
        <f>ROUND(I248*H248,2)</f>
        <v>0</v>
      </c>
      <c r="K248" s="221" t="s">
        <v>133</v>
      </c>
      <c r="L248" s="45"/>
      <c r="M248" s="226" t="s">
        <v>1</v>
      </c>
      <c r="N248" s="227" t="s">
        <v>41</v>
      </c>
      <c r="O248" s="92"/>
      <c r="P248" s="228">
        <f>O248*H248</f>
        <v>0</v>
      </c>
      <c r="Q248" s="228">
        <v>0.085650000000000004</v>
      </c>
      <c r="R248" s="228">
        <f>Q248*H248</f>
        <v>5.05335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134</v>
      </c>
      <c r="AT248" s="230" t="s">
        <v>129</v>
      </c>
      <c r="AU248" s="230" t="s">
        <v>87</v>
      </c>
      <c r="AY248" s="18" t="s">
        <v>127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84</v>
      </c>
      <c r="BK248" s="231">
        <f>ROUND(I248*H248,2)</f>
        <v>0</v>
      </c>
      <c r="BL248" s="18" t="s">
        <v>134</v>
      </c>
      <c r="BM248" s="230" t="s">
        <v>326</v>
      </c>
    </row>
    <row r="249" s="14" customFormat="1">
      <c r="A249" s="14"/>
      <c r="B249" s="243"/>
      <c r="C249" s="244"/>
      <c r="D249" s="234" t="s">
        <v>135</v>
      </c>
      <c r="E249" s="245" t="s">
        <v>1</v>
      </c>
      <c r="F249" s="246" t="s">
        <v>327</v>
      </c>
      <c r="G249" s="244"/>
      <c r="H249" s="247">
        <v>59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135</v>
      </c>
      <c r="AU249" s="253" t="s">
        <v>87</v>
      </c>
      <c r="AV249" s="14" t="s">
        <v>87</v>
      </c>
      <c r="AW249" s="14" t="s">
        <v>32</v>
      </c>
      <c r="AX249" s="14" t="s">
        <v>76</v>
      </c>
      <c r="AY249" s="253" t="s">
        <v>127</v>
      </c>
    </row>
    <row r="250" s="15" customFormat="1">
      <c r="A250" s="15"/>
      <c r="B250" s="254"/>
      <c r="C250" s="255"/>
      <c r="D250" s="234" t="s">
        <v>135</v>
      </c>
      <c r="E250" s="256" t="s">
        <v>1</v>
      </c>
      <c r="F250" s="257" t="s">
        <v>139</v>
      </c>
      <c r="G250" s="255"/>
      <c r="H250" s="258">
        <v>59</v>
      </c>
      <c r="I250" s="259"/>
      <c r="J250" s="255"/>
      <c r="K250" s="255"/>
      <c r="L250" s="260"/>
      <c r="M250" s="261"/>
      <c r="N250" s="262"/>
      <c r="O250" s="262"/>
      <c r="P250" s="262"/>
      <c r="Q250" s="262"/>
      <c r="R250" s="262"/>
      <c r="S250" s="262"/>
      <c r="T250" s="263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4" t="s">
        <v>135</v>
      </c>
      <c r="AU250" s="264" t="s">
        <v>87</v>
      </c>
      <c r="AV250" s="15" t="s">
        <v>134</v>
      </c>
      <c r="AW250" s="15" t="s">
        <v>32</v>
      </c>
      <c r="AX250" s="15" t="s">
        <v>84</v>
      </c>
      <c r="AY250" s="264" t="s">
        <v>127</v>
      </c>
    </row>
    <row r="251" s="2" customFormat="1" ht="16.5" customHeight="1">
      <c r="A251" s="39"/>
      <c r="B251" s="40"/>
      <c r="C251" s="265" t="s">
        <v>237</v>
      </c>
      <c r="D251" s="265" t="s">
        <v>259</v>
      </c>
      <c r="E251" s="266" t="s">
        <v>328</v>
      </c>
      <c r="F251" s="267" t="s">
        <v>329</v>
      </c>
      <c r="G251" s="268" t="s">
        <v>132</v>
      </c>
      <c r="H251" s="269">
        <v>5.2519999999999998</v>
      </c>
      <c r="I251" s="270"/>
      <c r="J251" s="271">
        <f>ROUND(I251*H251,2)</f>
        <v>0</v>
      </c>
      <c r="K251" s="267" t="s">
        <v>1</v>
      </c>
      <c r="L251" s="272"/>
      <c r="M251" s="273" t="s">
        <v>1</v>
      </c>
      <c r="N251" s="274" t="s">
        <v>41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151</v>
      </c>
      <c r="AT251" s="230" t="s">
        <v>259</v>
      </c>
      <c r="AU251" s="230" t="s">
        <v>87</v>
      </c>
      <c r="AY251" s="18" t="s">
        <v>127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84</v>
      </c>
      <c r="BK251" s="231">
        <f>ROUND(I251*H251,2)</f>
        <v>0</v>
      </c>
      <c r="BL251" s="18" t="s">
        <v>134</v>
      </c>
      <c r="BM251" s="230" t="s">
        <v>330</v>
      </c>
    </row>
    <row r="252" s="2" customFormat="1" ht="16.5" customHeight="1">
      <c r="A252" s="39"/>
      <c r="B252" s="40"/>
      <c r="C252" s="265" t="s">
        <v>331</v>
      </c>
      <c r="D252" s="265" t="s">
        <v>259</v>
      </c>
      <c r="E252" s="266" t="s">
        <v>332</v>
      </c>
      <c r="F252" s="267" t="s">
        <v>333</v>
      </c>
      <c r="G252" s="268" t="s">
        <v>132</v>
      </c>
      <c r="H252" s="269">
        <v>54.338000000000001</v>
      </c>
      <c r="I252" s="270"/>
      <c r="J252" s="271">
        <f>ROUND(I252*H252,2)</f>
        <v>0</v>
      </c>
      <c r="K252" s="267" t="s">
        <v>1</v>
      </c>
      <c r="L252" s="272"/>
      <c r="M252" s="273" t="s">
        <v>1</v>
      </c>
      <c r="N252" s="274" t="s">
        <v>41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151</v>
      </c>
      <c r="AT252" s="230" t="s">
        <v>259</v>
      </c>
      <c r="AU252" s="230" t="s">
        <v>87</v>
      </c>
      <c r="AY252" s="18" t="s">
        <v>127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84</v>
      </c>
      <c r="BK252" s="231">
        <f>ROUND(I252*H252,2)</f>
        <v>0</v>
      </c>
      <c r="BL252" s="18" t="s">
        <v>134</v>
      </c>
      <c r="BM252" s="230" t="s">
        <v>334</v>
      </c>
    </row>
    <row r="253" s="14" customFormat="1">
      <c r="A253" s="14"/>
      <c r="B253" s="243"/>
      <c r="C253" s="244"/>
      <c r="D253" s="234" t="s">
        <v>135</v>
      </c>
      <c r="E253" s="245" t="s">
        <v>1</v>
      </c>
      <c r="F253" s="246" t="s">
        <v>335</v>
      </c>
      <c r="G253" s="244"/>
      <c r="H253" s="247">
        <v>54.338000000000001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135</v>
      </c>
      <c r="AU253" s="253" t="s">
        <v>87</v>
      </c>
      <c r="AV253" s="14" t="s">
        <v>87</v>
      </c>
      <c r="AW253" s="14" t="s">
        <v>32</v>
      </c>
      <c r="AX253" s="14" t="s">
        <v>76</v>
      </c>
      <c r="AY253" s="253" t="s">
        <v>127</v>
      </c>
    </row>
    <row r="254" s="15" customFormat="1">
      <c r="A254" s="15"/>
      <c r="B254" s="254"/>
      <c r="C254" s="255"/>
      <c r="D254" s="234" t="s">
        <v>135</v>
      </c>
      <c r="E254" s="256" t="s">
        <v>1</v>
      </c>
      <c r="F254" s="257" t="s">
        <v>139</v>
      </c>
      <c r="G254" s="255"/>
      <c r="H254" s="258">
        <v>54.338000000000001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4" t="s">
        <v>135</v>
      </c>
      <c r="AU254" s="264" t="s">
        <v>87</v>
      </c>
      <c r="AV254" s="15" t="s">
        <v>134</v>
      </c>
      <c r="AW254" s="15" t="s">
        <v>32</v>
      </c>
      <c r="AX254" s="15" t="s">
        <v>84</v>
      </c>
      <c r="AY254" s="264" t="s">
        <v>127</v>
      </c>
    </row>
    <row r="255" s="12" customFormat="1" ht="22.8" customHeight="1">
      <c r="A255" s="12"/>
      <c r="B255" s="203"/>
      <c r="C255" s="204"/>
      <c r="D255" s="205" t="s">
        <v>75</v>
      </c>
      <c r="E255" s="217" t="s">
        <v>151</v>
      </c>
      <c r="F255" s="217" t="s">
        <v>336</v>
      </c>
      <c r="G255" s="204"/>
      <c r="H255" s="204"/>
      <c r="I255" s="207"/>
      <c r="J255" s="218">
        <f>BK255</f>
        <v>0</v>
      </c>
      <c r="K255" s="204"/>
      <c r="L255" s="209"/>
      <c r="M255" s="210"/>
      <c r="N255" s="211"/>
      <c r="O255" s="211"/>
      <c r="P255" s="212">
        <f>SUM(P256:P280)</f>
        <v>0</v>
      </c>
      <c r="Q255" s="211"/>
      <c r="R255" s="212">
        <f>SUM(R256:R280)</f>
        <v>2.85792</v>
      </c>
      <c r="S255" s="211"/>
      <c r="T255" s="213">
        <f>SUM(T256:T280)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4" t="s">
        <v>84</v>
      </c>
      <c r="AT255" s="215" t="s">
        <v>75</v>
      </c>
      <c r="AU255" s="215" t="s">
        <v>84</v>
      </c>
      <c r="AY255" s="214" t="s">
        <v>127</v>
      </c>
      <c r="BK255" s="216">
        <f>SUM(BK256:BK280)</f>
        <v>0</v>
      </c>
    </row>
    <row r="256" s="2" customFormat="1" ht="33" customHeight="1">
      <c r="A256" s="39"/>
      <c r="B256" s="40"/>
      <c r="C256" s="219" t="s">
        <v>242</v>
      </c>
      <c r="D256" s="219" t="s">
        <v>129</v>
      </c>
      <c r="E256" s="220" t="s">
        <v>337</v>
      </c>
      <c r="F256" s="221" t="s">
        <v>338</v>
      </c>
      <c r="G256" s="222" t="s">
        <v>170</v>
      </c>
      <c r="H256" s="223">
        <v>9</v>
      </c>
      <c r="I256" s="224"/>
      <c r="J256" s="225">
        <f>ROUND(I256*H256,2)</f>
        <v>0</v>
      </c>
      <c r="K256" s="221" t="s">
        <v>1</v>
      </c>
      <c r="L256" s="45"/>
      <c r="M256" s="226" t="s">
        <v>1</v>
      </c>
      <c r="N256" s="227" t="s">
        <v>41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134</v>
      </c>
      <c r="AT256" s="230" t="s">
        <v>129</v>
      </c>
      <c r="AU256" s="230" t="s">
        <v>87</v>
      </c>
      <c r="AY256" s="18" t="s">
        <v>127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84</v>
      </c>
      <c r="BK256" s="231">
        <f>ROUND(I256*H256,2)</f>
        <v>0</v>
      </c>
      <c r="BL256" s="18" t="s">
        <v>134</v>
      </c>
      <c r="BM256" s="230" t="s">
        <v>339</v>
      </c>
    </row>
    <row r="257" s="14" customFormat="1">
      <c r="A257" s="14"/>
      <c r="B257" s="243"/>
      <c r="C257" s="244"/>
      <c r="D257" s="234" t="s">
        <v>135</v>
      </c>
      <c r="E257" s="245" t="s">
        <v>1</v>
      </c>
      <c r="F257" s="246" t="s">
        <v>340</v>
      </c>
      <c r="G257" s="244"/>
      <c r="H257" s="247">
        <v>9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135</v>
      </c>
      <c r="AU257" s="253" t="s">
        <v>87</v>
      </c>
      <c r="AV257" s="14" t="s">
        <v>87</v>
      </c>
      <c r="AW257" s="14" t="s">
        <v>32</v>
      </c>
      <c r="AX257" s="14" t="s">
        <v>76</v>
      </c>
      <c r="AY257" s="253" t="s">
        <v>127</v>
      </c>
    </row>
    <row r="258" s="15" customFormat="1">
      <c r="A258" s="15"/>
      <c r="B258" s="254"/>
      <c r="C258" s="255"/>
      <c r="D258" s="234" t="s">
        <v>135</v>
      </c>
      <c r="E258" s="256" t="s">
        <v>1</v>
      </c>
      <c r="F258" s="257" t="s">
        <v>139</v>
      </c>
      <c r="G258" s="255"/>
      <c r="H258" s="258">
        <v>9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4" t="s">
        <v>135</v>
      </c>
      <c r="AU258" s="264" t="s">
        <v>87</v>
      </c>
      <c r="AV258" s="15" t="s">
        <v>134</v>
      </c>
      <c r="AW258" s="15" t="s">
        <v>32</v>
      </c>
      <c r="AX258" s="15" t="s">
        <v>84</v>
      </c>
      <c r="AY258" s="264" t="s">
        <v>127</v>
      </c>
    </row>
    <row r="259" s="2" customFormat="1" ht="16.5" customHeight="1">
      <c r="A259" s="39"/>
      <c r="B259" s="40"/>
      <c r="C259" s="265" t="s">
        <v>341</v>
      </c>
      <c r="D259" s="265" t="s">
        <v>259</v>
      </c>
      <c r="E259" s="266" t="s">
        <v>342</v>
      </c>
      <c r="F259" s="267" t="s">
        <v>343</v>
      </c>
      <c r="G259" s="268" t="s">
        <v>271</v>
      </c>
      <c r="H259" s="269">
        <v>9.0899999999999999</v>
      </c>
      <c r="I259" s="270"/>
      <c r="J259" s="271">
        <f>ROUND(I259*H259,2)</f>
        <v>0</v>
      </c>
      <c r="K259" s="267" t="s">
        <v>1</v>
      </c>
      <c r="L259" s="272"/>
      <c r="M259" s="273" t="s">
        <v>1</v>
      </c>
      <c r="N259" s="274" t="s">
        <v>41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151</v>
      </c>
      <c r="AT259" s="230" t="s">
        <v>259</v>
      </c>
      <c r="AU259" s="230" t="s">
        <v>87</v>
      </c>
      <c r="AY259" s="18" t="s">
        <v>127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84</v>
      </c>
      <c r="BK259" s="231">
        <f>ROUND(I259*H259,2)</f>
        <v>0</v>
      </c>
      <c r="BL259" s="18" t="s">
        <v>134</v>
      </c>
      <c r="BM259" s="230" t="s">
        <v>344</v>
      </c>
    </row>
    <row r="260" s="14" customFormat="1">
      <c r="A260" s="14"/>
      <c r="B260" s="243"/>
      <c r="C260" s="244"/>
      <c r="D260" s="234" t="s">
        <v>135</v>
      </c>
      <c r="E260" s="245" t="s">
        <v>1</v>
      </c>
      <c r="F260" s="246" t="s">
        <v>345</v>
      </c>
      <c r="G260" s="244"/>
      <c r="H260" s="247">
        <v>9.0899999999999999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135</v>
      </c>
      <c r="AU260" s="253" t="s">
        <v>87</v>
      </c>
      <c r="AV260" s="14" t="s">
        <v>87</v>
      </c>
      <c r="AW260" s="14" t="s">
        <v>32</v>
      </c>
      <c r="AX260" s="14" t="s">
        <v>76</v>
      </c>
      <c r="AY260" s="253" t="s">
        <v>127</v>
      </c>
    </row>
    <row r="261" s="15" customFormat="1">
      <c r="A261" s="15"/>
      <c r="B261" s="254"/>
      <c r="C261" s="255"/>
      <c r="D261" s="234" t="s">
        <v>135</v>
      </c>
      <c r="E261" s="256" t="s">
        <v>1</v>
      </c>
      <c r="F261" s="257" t="s">
        <v>139</v>
      </c>
      <c r="G261" s="255"/>
      <c r="H261" s="258">
        <v>9.0899999999999999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4" t="s">
        <v>135</v>
      </c>
      <c r="AU261" s="264" t="s">
        <v>87</v>
      </c>
      <c r="AV261" s="15" t="s">
        <v>134</v>
      </c>
      <c r="AW261" s="15" t="s">
        <v>32</v>
      </c>
      <c r="AX261" s="15" t="s">
        <v>84</v>
      </c>
      <c r="AY261" s="264" t="s">
        <v>127</v>
      </c>
    </row>
    <row r="262" s="2" customFormat="1" ht="33" customHeight="1">
      <c r="A262" s="39"/>
      <c r="B262" s="40"/>
      <c r="C262" s="219" t="s">
        <v>245</v>
      </c>
      <c r="D262" s="219" t="s">
        <v>129</v>
      </c>
      <c r="E262" s="220" t="s">
        <v>346</v>
      </c>
      <c r="F262" s="221" t="s">
        <v>347</v>
      </c>
      <c r="G262" s="222" t="s">
        <v>271</v>
      </c>
      <c r="H262" s="223">
        <v>1</v>
      </c>
      <c r="I262" s="224"/>
      <c r="J262" s="225">
        <f>ROUND(I262*H262,2)</f>
        <v>0</v>
      </c>
      <c r="K262" s="221" t="s">
        <v>1</v>
      </c>
      <c r="L262" s="45"/>
      <c r="M262" s="226" t="s">
        <v>1</v>
      </c>
      <c r="N262" s="227" t="s">
        <v>41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134</v>
      </c>
      <c r="AT262" s="230" t="s">
        <v>129</v>
      </c>
      <c r="AU262" s="230" t="s">
        <v>87</v>
      </c>
      <c r="AY262" s="18" t="s">
        <v>127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84</v>
      </c>
      <c r="BK262" s="231">
        <f>ROUND(I262*H262,2)</f>
        <v>0</v>
      </c>
      <c r="BL262" s="18" t="s">
        <v>134</v>
      </c>
      <c r="BM262" s="230" t="s">
        <v>348</v>
      </c>
    </row>
    <row r="263" s="14" customFormat="1">
      <c r="A263" s="14"/>
      <c r="B263" s="243"/>
      <c r="C263" s="244"/>
      <c r="D263" s="234" t="s">
        <v>135</v>
      </c>
      <c r="E263" s="245" t="s">
        <v>1</v>
      </c>
      <c r="F263" s="246" t="s">
        <v>349</v>
      </c>
      <c r="G263" s="244"/>
      <c r="H263" s="247">
        <v>1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135</v>
      </c>
      <c r="AU263" s="253" t="s">
        <v>87</v>
      </c>
      <c r="AV263" s="14" t="s">
        <v>87</v>
      </c>
      <c r="AW263" s="14" t="s">
        <v>32</v>
      </c>
      <c r="AX263" s="14" t="s">
        <v>76</v>
      </c>
      <c r="AY263" s="253" t="s">
        <v>127</v>
      </c>
    </row>
    <row r="264" s="15" customFormat="1">
      <c r="A264" s="15"/>
      <c r="B264" s="254"/>
      <c r="C264" s="255"/>
      <c r="D264" s="234" t="s">
        <v>135</v>
      </c>
      <c r="E264" s="256" t="s">
        <v>1</v>
      </c>
      <c r="F264" s="257" t="s">
        <v>139</v>
      </c>
      <c r="G264" s="255"/>
      <c r="H264" s="258">
        <v>1</v>
      </c>
      <c r="I264" s="259"/>
      <c r="J264" s="255"/>
      <c r="K264" s="255"/>
      <c r="L264" s="260"/>
      <c r="M264" s="261"/>
      <c r="N264" s="262"/>
      <c r="O264" s="262"/>
      <c r="P264" s="262"/>
      <c r="Q264" s="262"/>
      <c r="R264" s="262"/>
      <c r="S264" s="262"/>
      <c r="T264" s="263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4" t="s">
        <v>135</v>
      </c>
      <c r="AU264" s="264" t="s">
        <v>87</v>
      </c>
      <c r="AV264" s="15" t="s">
        <v>134</v>
      </c>
      <c r="AW264" s="15" t="s">
        <v>32</v>
      </c>
      <c r="AX264" s="15" t="s">
        <v>84</v>
      </c>
      <c r="AY264" s="264" t="s">
        <v>127</v>
      </c>
    </row>
    <row r="265" s="2" customFormat="1" ht="16.5" customHeight="1">
      <c r="A265" s="39"/>
      <c r="B265" s="40"/>
      <c r="C265" s="265" t="s">
        <v>350</v>
      </c>
      <c r="D265" s="265" t="s">
        <v>259</v>
      </c>
      <c r="E265" s="266" t="s">
        <v>351</v>
      </c>
      <c r="F265" s="267" t="s">
        <v>352</v>
      </c>
      <c r="G265" s="268" t="s">
        <v>271</v>
      </c>
      <c r="H265" s="269">
        <v>1.01</v>
      </c>
      <c r="I265" s="270"/>
      <c r="J265" s="271">
        <f>ROUND(I265*H265,2)</f>
        <v>0</v>
      </c>
      <c r="K265" s="267" t="s">
        <v>1</v>
      </c>
      <c r="L265" s="272"/>
      <c r="M265" s="273" t="s">
        <v>1</v>
      </c>
      <c r="N265" s="274" t="s">
        <v>41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151</v>
      </c>
      <c r="AT265" s="230" t="s">
        <v>259</v>
      </c>
      <c r="AU265" s="230" t="s">
        <v>87</v>
      </c>
      <c r="AY265" s="18" t="s">
        <v>127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84</v>
      </c>
      <c r="BK265" s="231">
        <f>ROUND(I265*H265,2)</f>
        <v>0</v>
      </c>
      <c r="BL265" s="18" t="s">
        <v>134</v>
      </c>
      <c r="BM265" s="230" t="s">
        <v>353</v>
      </c>
    </row>
    <row r="266" s="14" customFormat="1">
      <c r="A266" s="14"/>
      <c r="B266" s="243"/>
      <c r="C266" s="244"/>
      <c r="D266" s="234" t="s">
        <v>135</v>
      </c>
      <c r="E266" s="245" t="s">
        <v>1</v>
      </c>
      <c r="F266" s="246" t="s">
        <v>354</v>
      </c>
      <c r="G266" s="244"/>
      <c r="H266" s="247">
        <v>1.01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135</v>
      </c>
      <c r="AU266" s="253" t="s">
        <v>87</v>
      </c>
      <c r="AV266" s="14" t="s">
        <v>87</v>
      </c>
      <c r="AW266" s="14" t="s">
        <v>32</v>
      </c>
      <c r="AX266" s="14" t="s">
        <v>76</v>
      </c>
      <c r="AY266" s="253" t="s">
        <v>127</v>
      </c>
    </row>
    <row r="267" s="15" customFormat="1">
      <c r="A267" s="15"/>
      <c r="B267" s="254"/>
      <c r="C267" s="255"/>
      <c r="D267" s="234" t="s">
        <v>135</v>
      </c>
      <c r="E267" s="256" t="s">
        <v>1</v>
      </c>
      <c r="F267" s="257" t="s">
        <v>139</v>
      </c>
      <c r="G267" s="255"/>
      <c r="H267" s="258">
        <v>1.01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4" t="s">
        <v>135</v>
      </c>
      <c r="AU267" s="264" t="s">
        <v>87</v>
      </c>
      <c r="AV267" s="15" t="s">
        <v>134</v>
      </c>
      <c r="AW267" s="15" t="s">
        <v>32</v>
      </c>
      <c r="AX267" s="15" t="s">
        <v>84</v>
      </c>
      <c r="AY267" s="264" t="s">
        <v>127</v>
      </c>
    </row>
    <row r="268" s="2" customFormat="1">
      <c r="A268" s="39"/>
      <c r="B268" s="40"/>
      <c r="C268" s="219" t="s">
        <v>249</v>
      </c>
      <c r="D268" s="219" t="s">
        <v>129</v>
      </c>
      <c r="E268" s="220" t="s">
        <v>355</v>
      </c>
      <c r="F268" s="221" t="s">
        <v>356</v>
      </c>
      <c r="G268" s="222" t="s">
        <v>271</v>
      </c>
      <c r="H268" s="223">
        <v>5</v>
      </c>
      <c r="I268" s="224"/>
      <c r="J268" s="225">
        <f>ROUND(I268*H268,2)</f>
        <v>0</v>
      </c>
      <c r="K268" s="221" t="s">
        <v>133</v>
      </c>
      <c r="L268" s="45"/>
      <c r="M268" s="226" t="s">
        <v>1</v>
      </c>
      <c r="N268" s="227" t="s">
        <v>41</v>
      </c>
      <c r="O268" s="92"/>
      <c r="P268" s="228">
        <f>O268*H268</f>
        <v>0</v>
      </c>
      <c r="Q268" s="228">
        <v>0.32272000000000001</v>
      </c>
      <c r="R268" s="228">
        <f>Q268*H268</f>
        <v>1.6135999999999999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134</v>
      </c>
      <c r="AT268" s="230" t="s">
        <v>129</v>
      </c>
      <c r="AU268" s="230" t="s">
        <v>87</v>
      </c>
      <c r="AY268" s="18" t="s">
        <v>127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84</v>
      </c>
      <c r="BK268" s="231">
        <f>ROUND(I268*H268,2)</f>
        <v>0</v>
      </c>
      <c r="BL268" s="18" t="s">
        <v>134</v>
      </c>
      <c r="BM268" s="230" t="s">
        <v>357</v>
      </c>
    </row>
    <row r="269" s="14" customFormat="1">
      <c r="A269" s="14"/>
      <c r="B269" s="243"/>
      <c r="C269" s="244"/>
      <c r="D269" s="234" t="s">
        <v>135</v>
      </c>
      <c r="E269" s="245" t="s">
        <v>1</v>
      </c>
      <c r="F269" s="246" t="s">
        <v>358</v>
      </c>
      <c r="G269" s="244"/>
      <c r="H269" s="247">
        <v>5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135</v>
      </c>
      <c r="AU269" s="253" t="s">
        <v>87</v>
      </c>
      <c r="AV269" s="14" t="s">
        <v>87</v>
      </c>
      <c r="AW269" s="14" t="s">
        <v>32</v>
      </c>
      <c r="AX269" s="14" t="s">
        <v>76</v>
      </c>
      <c r="AY269" s="253" t="s">
        <v>127</v>
      </c>
    </row>
    <row r="270" s="15" customFormat="1">
      <c r="A270" s="15"/>
      <c r="B270" s="254"/>
      <c r="C270" s="255"/>
      <c r="D270" s="234" t="s">
        <v>135</v>
      </c>
      <c r="E270" s="256" t="s">
        <v>1</v>
      </c>
      <c r="F270" s="257" t="s">
        <v>139</v>
      </c>
      <c r="G270" s="255"/>
      <c r="H270" s="258">
        <v>5</v>
      </c>
      <c r="I270" s="259"/>
      <c r="J270" s="255"/>
      <c r="K270" s="255"/>
      <c r="L270" s="260"/>
      <c r="M270" s="261"/>
      <c r="N270" s="262"/>
      <c r="O270" s="262"/>
      <c r="P270" s="262"/>
      <c r="Q270" s="262"/>
      <c r="R270" s="262"/>
      <c r="S270" s="262"/>
      <c r="T270" s="263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4" t="s">
        <v>135</v>
      </c>
      <c r="AU270" s="264" t="s">
        <v>87</v>
      </c>
      <c r="AV270" s="15" t="s">
        <v>134</v>
      </c>
      <c r="AW270" s="15" t="s">
        <v>32</v>
      </c>
      <c r="AX270" s="15" t="s">
        <v>84</v>
      </c>
      <c r="AY270" s="264" t="s">
        <v>127</v>
      </c>
    </row>
    <row r="271" s="2" customFormat="1" ht="33" customHeight="1">
      <c r="A271" s="39"/>
      <c r="B271" s="40"/>
      <c r="C271" s="219" t="s">
        <v>359</v>
      </c>
      <c r="D271" s="219" t="s">
        <v>129</v>
      </c>
      <c r="E271" s="220" t="s">
        <v>360</v>
      </c>
      <c r="F271" s="221" t="s">
        <v>361</v>
      </c>
      <c r="G271" s="222" t="s">
        <v>271</v>
      </c>
      <c r="H271" s="223">
        <v>4</v>
      </c>
      <c r="I271" s="224"/>
      <c r="J271" s="225">
        <f>ROUND(I271*H271,2)</f>
        <v>0</v>
      </c>
      <c r="K271" s="221" t="s">
        <v>133</v>
      </c>
      <c r="L271" s="45"/>
      <c r="M271" s="226" t="s">
        <v>1</v>
      </c>
      <c r="N271" s="227" t="s">
        <v>41</v>
      </c>
      <c r="O271" s="92"/>
      <c r="P271" s="228">
        <f>O271*H271</f>
        <v>0</v>
      </c>
      <c r="Q271" s="228">
        <v>0.31108000000000002</v>
      </c>
      <c r="R271" s="228">
        <f>Q271*H271</f>
        <v>1.2443200000000001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134</v>
      </c>
      <c r="AT271" s="230" t="s">
        <v>129</v>
      </c>
      <c r="AU271" s="230" t="s">
        <v>87</v>
      </c>
      <c r="AY271" s="18" t="s">
        <v>127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84</v>
      </c>
      <c r="BK271" s="231">
        <f>ROUND(I271*H271,2)</f>
        <v>0</v>
      </c>
      <c r="BL271" s="18" t="s">
        <v>134</v>
      </c>
      <c r="BM271" s="230" t="s">
        <v>362</v>
      </c>
    </row>
    <row r="272" s="14" customFormat="1">
      <c r="A272" s="14"/>
      <c r="B272" s="243"/>
      <c r="C272" s="244"/>
      <c r="D272" s="234" t="s">
        <v>135</v>
      </c>
      <c r="E272" s="245" t="s">
        <v>1</v>
      </c>
      <c r="F272" s="246" t="s">
        <v>363</v>
      </c>
      <c r="G272" s="244"/>
      <c r="H272" s="247">
        <v>4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135</v>
      </c>
      <c r="AU272" s="253" t="s">
        <v>87</v>
      </c>
      <c r="AV272" s="14" t="s">
        <v>87</v>
      </c>
      <c r="AW272" s="14" t="s">
        <v>32</v>
      </c>
      <c r="AX272" s="14" t="s">
        <v>76</v>
      </c>
      <c r="AY272" s="253" t="s">
        <v>127</v>
      </c>
    </row>
    <row r="273" s="15" customFormat="1">
      <c r="A273" s="15"/>
      <c r="B273" s="254"/>
      <c r="C273" s="255"/>
      <c r="D273" s="234" t="s">
        <v>135</v>
      </c>
      <c r="E273" s="256" t="s">
        <v>1</v>
      </c>
      <c r="F273" s="257" t="s">
        <v>139</v>
      </c>
      <c r="G273" s="255"/>
      <c r="H273" s="258">
        <v>4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4" t="s">
        <v>135</v>
      </c>
      <c r="AU273" s="264" t="s">
        <v>87</v>
      </c>
      <c r="AV273" s="15" t="s">
        <v>134</v>
      </c>
      <c r="AW273" s="15" t="s">
        <v>32</v>
      </c>
      <c r="AX273" s="15" t="s">
        <v>84</v>
      </c>
      <c r="AY273" s="264" t="s">
        <v>127</v>
      </c>
    </row>
    <row r="274" s="2" customFormat="1">
      <c r="A274" s="39"/>
      <c r="B274" s="40"/>
      <c r="C274" s="219" t="s">
        <v>253</v>
      </c>
      <c r="D274" s="219" t="s">
        <v>129</v>
      </c>
      <c r="E274" s="220" t="s">
        <v>364</v>
      </c>
      <c r="F274" s="221" t="s">
        <v>365</v>
      </c>
      <c r="G274" s="222" t="s">
        <v>170</v>
      </c>
      <c r="H274" s="223">
        <v>69</v>
      </c>
      <c r="I274" s="224"/>
      <c r="J274" s="225">
        <f>ROUND(I274*H274,2)</f>
        <v>0</v>
      </c>
      <c r="K274" s="221" t="s">
        <v>1</v>
      </c>
      <c r="L274" s="45"/>
      <c r="M274" s="226" t="s">
        <v>1</v>
      </c>
      <c r="N274" s="227" t="s">
        <v>41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134</v>
      </c>
      <c r="AT274" s="230" t="s">
        <v>129</v>
      </c>
      <c r="AU274" s="230" t="s">
        <v>87</v>
      </c>
      <c r="AY274" s="18" t="s">
        <v>127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84</v>
      </c>
      <c r="BK274" s="231">
        <f>ROUND(I274*H274,2)</f>
        <v>0</v>
      </c>
      <c r="BL274" s="18" t="s">
        <v>134</v>
      </c>
      <c r="BM274" s="230" t="s">
        <v>366</v>
      </c>
    </row>
    <row r="275" s="13" customFormat="1">
      <c r="A275" s="13"/>
      <c r="B275" s="232"/>
      <c r="C275" s="233"/>
      <c r="D275" s="234" t="s">
        <v>135</v>
      </c>
      <c r="E275" s="235" t="s">
        <v>1</v>
      </c>
      <c r="F275" s="236" t="s">
        <v>367</v>
      </c>
      <c r="G275" s="233"/>
      <c r="H275" s="235" t="s">
        <v>1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135</v>
      </c>
      <c r="AU275" s="242" t="s">
        <v>87</v>
      </c>
      <c r="AV275" s="13" t="s">
        <v>84</v>
      </c>
      <c r="AW275" s="13" t="s">
        <v>32</v>
      </c>
      <c r="AX275" s="13" t="s">
        <v>76</v>
      </c>
      <c r="AY275" s="242" t="s">
        <v>127</v>
      </c>
    </row>
    <row r="276" s="14" customFormat="1">
      <c r="A276" s="14"/>
      <c r="B276" s="243"/>
      <c r="C276" s="244"/>
      <c r="D276" s="234" t="s">
        <v>135</v>
      </c>
      <c r="E276" s="245" t="s">
        <v>1</v>
      </c>
      <c r="F276" s="246" t="s">
        <v>368</v>
      </c>
      <c r="G276" s="244"/>
      <c r="H276" s="247">
        <v>28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135</v>
      </c>
      <c r="AU276" s="253" t="s">
        <v>87</v>
      </c>
      <c r="AV276" s="14" t="s">
        <v>87</v>
      </c>
      <c r="AW276" s="14" t="s">
        <v>32</v>
      </c>
      <c r="AX276" s="14" t="s">
        <v>76</v>
      </c>
      <c r="AY276" s="253" t="s">
        <v>127</v>
      </c>
    </row>
    <row r="277" s="14" customFormat="1">
      <c r="A277" s="14"/>
      <c r="B277" s="243"/>
      <c r="C277" s="244"/>
      <c r="D277" s="234" t="s">
        <v>135</v>
      </c>
      <c r="E277" s="245" t="s">
        <v>1</v>
      </c>
      <c r="F277" s="246" t="s">
        <v>369</v>
      </c>
      <c r="G277" s="244"/>
      <c r="H277" s="247">
        <v>13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135</v>
      </c>
      <c r="AU277" s="253" t="s">
        <v>87</v>
      </c>
      <c r="AV277" s="14" t="s">
        <v>87</v>
      </c>
      <c r="AW277" s="14" t="s">
        <v>32</v>
      </c>
      <c r="AX277" s="14" t="s">
        <v>76</v>
      </c>
      <c r="AY277" s="253" t="s">
        <v>127</v>
      </c>
    </row>
    <row r="278" s="14" customFormat="1">
      <c r="A278" s="14"/>
      <c r="B278" s="243"/>
      <c r="C278" s="244"/>
      <c r="D278" s="234" t="s">
        <v>135</v>
      </c>
      <c r="E278" s="245" t="s">
        <v>1</v>
      </c>
      <c r="F278" s="246" t="s">
        <v>370</v>
      </c>
      <c r="G278" s="244"/>
      <c r="H278" s="247">
        <v>14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135</v>
      </c>
      <c r="AU278" s="253" t="s">
        <v>87</v>
      </c>
      <c r="AV278" s="14" t="s">
        <v>87</v>
      </c>
      <c r="AW278" s="14" t="s">
        <v>32</v>
      </c>
      <c r="AX278" s="14" t="s">
        <v>76</v>
      </c>
      <c r="AY278" s="253" t="s">
        <v>127</v>
      </c>
    </row>
    <row r="279" s="14" customFormat="1">
      <c r="A279" s="14"/>
      <c r="B279" s="243"/>
      <c r="C279" s="244"/>
      <c r="D279" s="234" t="s">
        <v>135</v>
      </c>
      <c r="E279" s="245" t="s">
        <v>1</v>
      </c>
      <c r="F279" s="246" t="s">
        <v>371</v>
      </c>
      <c r="G279" s="244"/>
      <c r="H279" s="247">
        <v>14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135</v>
      </c>
      <c r="AU279" s="253" t="s">
        <v>87</v>
      </c>
      <c r="AV279" s="14" t="s">
        <v>87</v>
      </c>
      <c r="AW279" s="14" t="s">
        <v>32</v>
      </c>
      <c r="AX279" s="14" t="s">
        <v>76</v>
      </c>
      <c r="AY279" s="253" t="s">
        <v>127</v>
      </c>
    </row>
    <row r="280" s="15" customFormat="1">
      <c r="A280" s="15"/>
      <c r="B280" s="254"/>
      <c r="C280" s="255"/>
      <c r="D280" s="234" t="s">
        <v>135</v>
      </c>
      <c r="E280" s="256" t="s">
        <v>1</v>
      </c>
      <c r="F280" s="257" t="s">
        <v>139</v>
      </c>
      <c r="G280" s="255"/>
      <c r="H280" s="258">
        <v>69</v>
      </c>
      <c r="I280" s="259"/>
      <c r="J280" s="255"/>
      <c r="K280" s="255"/>
      <c r="L280" s="260"/>
      <c r="M280" s="261"/>
      <c r="N280" s="262"/>
      <c r="O280" s="262"/>
      <c r="P280" s="262"/>
      <c r="Q280" s="262"/>
      <c r="R280" s="262"/>
      <c r="S280" s="262"/>
      <c r="T280" s="263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4" t="s">
        <v>135</v>
      </c>
      <c r="AU280" s="264" t="s">
        <v>87</v>
      </c>
      <c r="AV280" s="15" t="s">
        <v>134</v>
      </c>
      <c r="AW280" s="15" t="s">
        <v>32</v>
      </c>
      <c r="AX280" s="15" t="s">
        <v>84</v>
      </c>
      <c r="AY280" s="264" t="s">
        <v>127</v>
      </c>
    </row>
    <row r="281" s="12" customFormat="1" ht="22.8" customHeight="1">
      <c r="A281" s="12"/>
      <c r="B281" s="203"/>
      <c r="C281" s="204"/>
      <c r="D281" s="205" t="s">
        <v>75</v>
      </c>
      <c r="E281" s="217" t="s">
        <v>180</v>
      </c>
      <c r="F281" s="217" t="s">
        <v>372</v>
      </c>
      <c r="G281" s="204"/>
      <c r="H281" s="204"/>
      <c r="I281" s="207"/>
      <c r="J281" s="218">
        <f>BK281</f>
        <v>0</v>
      </c>
      <c r="K281" s="204"/>
      <c r="L281" s="209"/>
      <c r="M281" s="210"/>
      <c r="N281" s="211"/>
      <c r="O281" s="211"/>
      <c r="P281" s="212">
        <f>SUM(P282:P328)</f>
        <v>0</v>
      </c>
      <c r="Q281" s="211"/>
      <c r="R281" s="212">
        <f>SUM(R282:R328)</f>
        <v>49.274456119999996</v>
      </c>
      <c r="S281" s="211"/>
      <c r="T281" s="213">
        <f>SUM(T282:T328)</f>
        <v>0.246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4" t="s">
        <v>84</v>
      </c>
      <c r="AT281" s="215" t="s">
        <v>75</v>
      </c>
      <c r="AU281" s="215" t="s">
        <v>84</v>
      </c>
      <c r="AY281" s="214" t="s">
        <v>127</v>
      </c>
      <c r="BK281" s="216">
        <f>SUM(BK282:BK328)</f>
        <v>0</v>
      </c>
    </row>
    <row r="282" s="2" customFormat="1" ht="33" customHeight="1">
      <c r="A282" s="39"/>
      <c r="B282" s="40"/>
      <c r="C282" s="219" t="s">
        <v>373</v>
      </c>
      <c r="D282" s="219" t="s">
        <v>129</v>
      </c>
      <c r="E282" s="220" t="s">
        <v>374</v>
      </c>
      <c r="F282" s="221" t="s">
        <v>375</v>
      </c>
      <c r="G282" s="222" t="s">
        <v>170</v>
      </c>
      <c r="H282" s="223">
        <v>137</v>
      </c>
      <c r="I282" s="224"/>
      <c r="J282" s="225">
        <f>ROUND(I282*H282,2)</f>
        <v>0</v>
      </c>
      <c r="K282" s="221" t="s">
        <v>133</v>
      </c>
      <c r="L282" s="45"/>
      <c r="M282" s="226" t="s">
        <v>1</v>
      </c>
      <c r="N282" s="227" t="s">
        <v>41</v>
      </c>
      <c r="O282" s="92"/>
      <c r="P282" s="228">
        <f>O282*H282</f>
        <v>0</v>
      </c>
      <c r="Q282" s="228">
        <v>0.080879999999999994</v>
      </c>
      <c r="R282" s="228">
        <f>Q282*H282</f>
        <v>11.080559999999998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134</v>
      </c>
      <c r="AT282" s="230" t="s">
        <v>129</v>
      </c>
      <c r="AU282" s="230" t="s">
        <v>87</v>
      </c>
      <c r="AY282" s="18" t="s">
        <v>127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84</v>
      </c>
      <c r="BK282" s="231">
        <f>ROUND(I282*H282,2)</f>
        <v>0</v>
      </c>
      <c r="BL282" s="18" t="s">
        <v>134</v>
      </c>
      <c r="BM282" s="230" t="s">
        <v>376</v>
      </c>
    </row>
    <row r="283" s="14" customFormat="1">
      <c r="A283" s="14"/>
      <c r="B283" s="243"/>
      <c r="C283" s="244"/>
      <c r="D283" s="234" t="s">
        <v>135</v>
      </c>
      <c r="E283" s="245" t="s">
        <v>1</v>
      </c>
      <c r="F283" s="246" t="s">
        <v>377</v>
      </c>
      <c r="G283" s="244"/>
      <c r="H283" s="247">
        <v>137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135</v>
      </c>
      <c r="AU283" s="253" t="s">
        <v>87</v>
      </c>
      <c r="AV283" s="14" t="s">
        <v>87</v>
      </c>
      <c r="AW283" s="14" t="s">
        <v>32</v>
      </c>
      <c r="AX283" s="14" t="s">
        <v>76</v>
      </c>
      <c r="AY283" s="253" t="s">
        <v>127</v>
      </c>
    </row>
    <row r="284" s="15" customFormat="1">
      <c r="A284" s="15"/>
      <c r="B284" s="254"/>
      <c r="C284" s="255"/>
      <c r="D284" s="234" t="s">
        <v>135</v>
      </c>
      <c r="E284" s="256" t="s">
        <v>1</v>
      </c>
      <c r="F284" s="257" t="s">
        <v>139</v>
      </c>
      <c r="G284" s="255"/>
      <c r="H284" s="258">
        <v>137</v>
      </c>
      <c r="I284" s="259"/>
      <c r="J284" s="255"/>
      <c r="K284" s="255"/>
      <c r="L284" s="260"/>
      <c r="M284" s="261"/>
      <c r="N284" s="262"/>
      <c r="O284" s="262"/>
      <c r="P284" s="262"/>
      <c r="Q284" s="262"/>
      <c r="R284" s="262"/>
      <c r="S284" s="262"/>
      <c r="T284" s="263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4" t="s">
        <v>135</v>
      </c>
      <c r="AU284" s="264" t="s">
        <v>87</v>
      </c>
      <c r="AV284" s="15" t="s">
        <v>134</v>
      </c>
      <c r="AW284" s="15" t="s">
        <v>32</v>
      </c>
      <c r="AX284" s="15" t="s">
        <v>84</v>
      </c>
      <c r="AY284" s="264" t="s">
        <v>127</v>
      </c>
    </row>
    <row r="285" s="2" customFormat="1" ht="16.5" customHeight="1">
      <c r="A285" s="39"/>
      <c r="B285" s="40"/>
      <c r="C285" s="265" t="s">
        <v>257</v>
      </c>
      <c r="D285" s="265" t="s">
        <v>259</v>
      </c>
      <c r="E285" s="266" t="s">
        <v>378</v>
      </c>
      <c r="F285" s="267" t="s">
        <v>379</v>
      </c>
      <c r="G285" s="268" t="s">
        <v>271</v>
      </c>
      <c r="H285" s="269">
        <v>276.74000000000001</v>
      </c>
      <c r="I285" s="270"/>
      <c r="J285" s="271">
        <f>ROUND(I285*H285,2)</f>
        <v>0</v>
      </c>
      <c r="K285" s="267" t="s">
        <v>1</v>
      </c>
      <c r="L285" s="272"/>
      <c r="M285" s="273" t="s">
        <v>1</v>
      </c>
      <c r="N285" s="274" t="s">
        <v>41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151</v>
      </c>
      <c r="AT285" s="230" t="s">
        <v>259</v>
      </c>
      <c r="AU285" s="230" t="s">
        <v>87</v>
      </c>
      <c r="AY285" s="18" t="s">
        <v>127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84</v>
      </c>
      <c r="BK285" s="231">
        <f>ROUND(I285*H285,2)</f>
        <v>0</v>
      </c>
      <c r="BL285" s="18" t="s">
        <v>134</v>
      </c>
      <c r="BM285" s="230" t="s">
        <v>380</v>
      </c>
    </row>
    <row r="286" s="14" customFormat="1">
      <c r="A286" s="14"/>
      <c r="B286" s="243"/>
      <c r="C286" s="244"/>
      <c r="D286" s="234" t="s">
        <v>135</v>
      </c>
      <c r="E286" s="245" t="s">
        <v>1</v>
      </c>
      <c r="F286" s="246" t="s">
        <v>381</v>
      </c>
      <c r="G286" s="244"/>
      <c r="H286" s="247">
        <v>276.74000000000001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135</v>
      </c>
      <c r="AU286" s="253" t="s">
        <v>87</v>
      </c>
      <c r="AV286" s="14" t="s">
        <v>87</v>
      </c>
      <c r="AW286" s="14" t="s">
        <v>32</v>
      </c>
      <c r="AX286" s="14" t="s">
        <v>76</v>
      </c>
      <c r="AY286" s="253" t="s">
        <v>127</v>
      </c>
    </row>
    <row r="287" s="15" customFormat="1">
      <c r="A287" s="15"/>
      <c r="B287" s="254"/>
      <c r="C287" s="255"/>
      <c r="D287" s="234" t="s">
        <v>135</v>
      </c>
      <c r="E287" s="256" t="s">
        <v>1</v>
      </c>
      <c r="F287" s="257" t="s">
        <v>139</v>
      </c>
      <c r="G287" s="255"/>
      <c r="H287" s="258">
        <v>276.74000000000001</v>
      </c>
      <c r="I287" s="259"/>
      <c r="J287" s="255"/>
      <c r="K287" s="255"/>
      <c r="L287" s="260"/>
      <c r="M287" s="261"/>
      <c r="N287" s="262"/>
      <c r="O287" s="262"/>
      <c r="P287" s="262"/>
      <c r="Q287" s="262"/>
      <c r="R287" s="262"/>
      <c r="S287" s="262"/>
      <c r="T287" s="263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4" t="s">
        <v>135</v>
      </c>
      <c r="AU287" s="264" t="s">
        <v>87</v>
      </c>
      <c r="AV287" s="15" t="s">
        <v>134</v>
      </c>
      <c r="AW287" s="15" t="s">
        <v>32</v>
      </c>
      <c r="AX287" s="15" t="s">
        <v>84</v>
      </c>
      <c r="AY287" s="264" t="s">
        <v>127</v>
      </c>
    </row>
    <row r="288" s="2" customFormat="1" ht="33" customHeight="1">
      <c r="A288" s="39"/>
      <c r="B288" s="40"/>
      <c r="C288" s="219" t="s">
        <v>382</v>
      </c>
      <c r="D288" s="219" t="s">
        <v>129</v>
      </c>
      <c r="E288" s="220" t="s">
        <v>383</v>
      </c>
      <c r="F288" s="221" t="s">
        <v>384</v>
      </c>
      <c r="G288" s="222" t="s">
        <v>170</v>
      </c>
      <c r="H288" s="223">
        <v>137</v>
      </c>
      <c r="I288" s="224"/>
      <c r="J288" s="225">
        <f>ROUND(I288*H288,2)</f>
        <v>0</v>
      </c>
      <c r="K288" s="221" t="s">
        <v>133</v>
      </c>
      <c r="L288" s="45"/>
      <c r="M288" s="226" t="s">
        <v>1</v>
      </c>
      <c r="N288" s="227" t="s">
        <v>41</v>
      </c>
      <c r="O288" s="92"/>
      <c r="P288" s="228">
        <f>O288*H288</f>
        <v>0</v>
      </c>
      <c r="Q288" s="228">
        <v>0.15540000000000001</v>
      </c>
      <c r="R288" s="228">
        <f>Q288*H288</f>
        <v>21.289800000000003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134</v>
      </c>
      <c r="AT288" s="230" t="s">
        <v>129</v>
      </c>
      <c r="AU288" s="230" t="s">
        <v>87</v>
      </c>
      <c r="AY288" s="18" t="s">
        <v>127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84</v>
      </c>
      <c r="BK288" s="231">
        <f>ROUND(I288*H288,2)</f>
        <v>0</v>
      </c>
      <c r="BL288" s="18" t="s">
        <v>134</v>
      </c>
      <c r="BM288" s="230" t="s">
        <v>385</v>
      </c>
    </row>
    <row r="289" s="14" customFormat="1">
      <c r="A289" s="14"/>
      <c r="B289" s="243"/>
      <c r="C289" s="244"/>
      <c r="D289" s="234" t="s">
        <v>135</v>
      </c>
      <c r="E289" s="245" t="s">
        <v>1</v>
      </c>
      <c r="F289" s="246" t="s">
        <v>386</v>
      </c>
      <c r="G289" s="244"/>
      <c r="H289" s="247">
        <v>137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135</v>
      </c>
      <c r="AU289" s="253" t="s">
        <v>87</v>
      </c>
      <c r="AV289" s="14" t="s">
        <v>87</v>
      </c>
      <c r="AW289" s="14" t="s">
        <v>32</v>
      </c>
      <c r="AX289" s="14" t="s">
        <v>76</v>
      </c>
      <c r="AY289" s="253" t="s">
        <v>127</v>
      </c>
    </row>
    <row r="290" s="15" customFormat="1">
      <c r="A290" s="15"/>
      <c r="B290" s="254"/>
      <c r="C290" s="255"/>
      <c r="D290" s="234" t="s">
        <v>135</v>
      </c>
      <c r="E290" s="256" t="s">
        <v>1</v>
      </c>
      <c r="F290" s="257" t="s">
        <v>139</v>
      </c>
      <c r="G290" s="255"/>
      <c r="H290" s="258">
        <v>137</v>
      </c>
      <c r="I290" s="259"/>
      <c r="J290" s="255"/>
      <c r="K290" s="255"/>
      <c r="L290" s="260"/>
      <c r="M290" s="261"/>
      <c r="N290" s="262"/>
      <c r="O290" s="262"/>
      <c r="P290" s="262"/>
      <c r="Q290" s="262"/>
      <c r="R290" s="262"/>
      <c r="S290" s="262"/>
      <c r="T290" s="263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4" t="s">
        <v>135</v>
      </c>
      <c r="AU290" s="264" t="s">
        <v>87</v>
      </c>
      <c r="AV290" s="15" t="s">
        <v>134</v>
      </c>
      <c r="AW290" s="15" t="s">
        <v>32</v>
      </c>
      <c r="AX290" s="15" t="s">
        <v>84</v>
      </c>
      <c r="AY290" s="264" t="s">
        <v>127</v>
      </c>
    </row>
    <row r="291" s="2" customFormat="1">
      <c r="A291" s="39"/>
      <c r="B291" s="40"/>
      <c r="C291" s="265" t="s">
        <v>262</v>
      </c>
      <c r="D291" s="265" t="s">
        <v>259</v>
      </c>
      <c r="E291" s="266" t="s">
        <v>387</v>
      </c>
      <c r="F291" s="267" t="s">
        <v>388</v>
      </c>
      <c r="G291" s="268" t="s">
        <v>271</v>
      </c>
      <c r="H291" s="269">
        <v>8</v>
      </c>
      <c r="I291" s="270"/>
      <c r="J291" s="271">
        <f>ROUND(I291*H291,2)</f>
        <v>0</v>
      </c>
      <c r="K291" s="267" t="s">
        <v>1</v>
      </c>
      <c r="L291" s="272"/>
      <c r="M291" s="273" t="s">
        <v>1</v>
      </c>
      <c r="N291" s="274" t="s">
        <v>41</v>
      </c>
      <c r="O291" s="92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151</v>
      </c>
      <c r="AT291" s="230" t="s">
        <v>259</v>
      </c>
      <c r="AU291" s="230" t="s">
        <v>87</v>
      </c>
      <c r="AY291" s="18" t="s">
        <v>127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84</v>
      </c>
      <c r="BK291" s="231">
        <f>ROUND(I291*H291,2)</f>
        <v>0</v>
      </c>
      <c r="BL291" s="18" t="s">
        <v>134</v>
      </c>
      <c r="BM291" s="230" t="s">
        <v>389</v>
      </c>
    </row>
    <row r="292" s="13" customFormat="1">
      <c r="A292" s="13"/>
      <c r="B292" s="232"/>
      <c r="C292" s="233"/>
      <c r="D292" s="234" t="s">
        <v>135</v>
      </c>
      <c r="E292" s="235" t="s">
        <v>1</v>
      </c>
      <c r="F292" s="236" t="s">
        <v>390</v>
      </c>
      <c r="G292" s="233"/>
      <c r="H292" s="235" t="s">
        <v>1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135</v>
      </c>
      <c r="AU292" s="242" t="s">
        <v>87</v>
      </c>
      <c r="AV292" s="13" t="s">
        <v>84</v>
      </c>
      <c r="AW292" s="13" t="s">
        <v>32</v>
      </c>
      <c r="AX292" s="13" t="s">
        <v>76</v>
      </c>
      <c r="AY292" s="242" t="s">
        <v>127</v>
      </c>
    </row>
    <row r="293" s="14" customFormat="1">
      <c r="A293" s="14"/>
      <c r="B293" s="243"/>
      <c r="C293" s="244"/>
      <c r="D293" s="234" t="s">
        <v>135</v>
      </c>
      <c r="E293" s="245" t="s">
        <v>1</v>
      </c>
      <c r="F293" s="246" t="s">
        <v>391</v>
      </c>
      <c r="G293" s="244"/>
      <c r="H293" s="247">
        <v>4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135</v>
      </c>
      <c r="AU293" s="253" t="s">
        <v>87</v>
      </c>
      <c r="AV293" s="14" t="s">
        <v>87</v>
      </c>
      <c r="AW293" s="14" t="s">
        <v>32</v>
      </c>
      <c r="AX293" s="14" t="s">
        <v>76</v>
      </c>
      <c r="AY293" s="253" t="s">
        <v>127</v>
      </c>
    </row>
    <row r="294" s="14" customFormat="1">
      <c r="A294" s="14"/>
      <c r="B294" s="243"/>
      <c r="C294" s="244"/>
      <c r="D294" s="234" t="s">
        <v>135</v>
      </c>
      <c r="E294" s="245" t="s">
        <v>1</v>
      </c>
      <c r="F294" s="246" t="s">
        <v>392</v>
      </c>
      <c r="G294" s="244"/>
      <c r="H294" s="247">
        <v>4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135</v>
      </c>
      <c r="AU294" s="253" t="s">
        <v>87</v>
      </c>
      <c r="AV294" s="14" t="s">
        <v>87</v>
      </c>
      <c r="AW294" s="14" t="s">
        <v>32</v>
      </c>
      <c r="AX294" s="14" t="s">
        <v>76</v>
      </c>
      <c r="AY294" s="253" t="s">
        <v>127</v>
      </c>
    </row>
    <row r="295" s="15" customFormat="1">
      <c r="A295" s="15"/>
      <c r="B295" s="254"/>
      <c r="C295" s="255"/>
      <c r="D295" s="234" t="s">
        <v>135</v>
      </c>
      <c r="E295" s="256" t="s">
        <v>1</v>
      </c>
      <c r="F295" s="257" t="s">
        <v>139</v>
      </c>
      <c r="G295" s="255"/>
      <c r="H295" s="258">
        <v>8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4" t="s">
        <v>135</v>
      </c>
      <c r="AU295" s="264" t="s">
        <v>87</v>
      </c>
      <c r="AV295" s="15" t="s">
        <v>134</v>
      </c>
      <c r="AW295" s="15" t="s">
        <v>32</v>
      </c>
      <c r="AX295" s="15" t="s">
        <v>84</v>
      </c>
      <c r="AY295" s="264" t="s">
        <v>127</v>
      </c>
    </row>
    <row r="296" s="2" customFormat="1">
      <c r="A296" s="39"/>
      <c r="B296" s="40"/>
      <c r="C296" s="265" t="s">
        <v>393</v>
      </c>
      <c r="D296" s="265" t="s">
        <v>259</v>
      </c>
      <c r="E296" s="266" t="s">
        <v>394</v>
      </c>
      <c r="F296" s="267" t="s">
        <v>395</v>
      </c>
      <c r="G296" s="268" t="s">
        <v>271</v>
      </c>
      <c r="H296" s="269">
        <v>29.289999999999999</v>
      </c>
      <c r="I296" s="270"/>
      <c r="J296" s="271">
        <f>ROUND(I296*H296,2)</f>
        <v>0</v>
      </c>
      <c r="K296" s="267" t="s">
        <v>1</v>
      </c>
      <c r="L296" s="272"/>
      <c r="M296" s="273" t="s">
        <v>1</v>
      </c>
      <c r="N296" s="274" t="s">
        <v>41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151</v>
      </c>
      <c r="AT296" s="230" t="s">
        <v>259</v>
      </c>
      <c r="AU296" s="230" t="s">
        <v>87</v>
      </c>
      <c r="AY296" s="18" t="s">
        <v>127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84</v>
      </c>
      <c r="BK296" s="231">
        <f>ROUND(I296*H296,2)</f>
        <v>0</v>
      </c>
      <c r="BL296" s="18" t="s">
        <v>134</v>
      </c>
      <c r="BM296" s="230" t="s">
        <v>396</v>
      </c>
    </row>
    <row r="297" s="2" customFormat="1">
      <c r="A297" s="39"/>
      <c r="B297" s="40"/>
      <c r="C297" s="265" t="s">
        <v>266</v>
      </c>
      <c r="D297" s="265" t="s">
        <v>259</v>
      </c>
      <c r="E297" s="266" t="s">
        <v>397</v>
      </c>
      <c r="F297" s="267" t="s">
        <v>398</v>
      </c>
      <c r="G297" s="268" t="s">
        <v>271</v>
      </c>
      <c r="H297" s="269">
        <v>113.12000000000001</v>
      </c>
      <c r="I297" s="270"/>
      <c r="J297" s="271">
        <f>ROUND(I297*H297,2)</f>
        <v>0</v>
      </c>
      <c r="K297" s="267" t="s">
        <v>1</v>
      </c>
      <c r="L297" s="272"/>
      <c r="M297" s="273" t="s">
        <v>1</v>
      </c>
      <c r="N297" s="274" t="s">
        <v>41</v>
      </c>
      <c r="O297" s="92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151</v>
      </c>
      <c r="AT297" s="230" t="s">
        <v>259</v>
      </c>
      <c r="AU297" s="230" t="s">
        <v>87</v>
      </c>
      <c r="AY297" s="18" t="s">
        <v>127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84</v>
      </c>
      <c r="BK297" s="231">
        <f>ROUND(I297*H297,2)</f>
        <v>0</v>
      </c>
      <c r="BL297" s="18" t="s">
        <v>134</v>
      </c>
      <c r="BM297" s="230" t="s">
        <v>399</v>
      </c>
    </row>
    <row r="298" s="2" customFormat="1" ht="33" customHeight="1">
      <c r="A298" s="39"/>
      <c r="B298" s="40"/>
      <c r="C298" s="219" t="s">
        <v>400</v>
      </c>
      <c r="D298" s="219" t="s">
        <v>129</v>
      </c>
      <c r="E298" s="220" t="s">
        <v>401</v>
      </c>
      <c r="F298" s="221" t="s">
        <v>402</v>
      </c>
      <c r="G298" s="222" t="s">
        <v>170</v>
      </c>
      <c r="H298" s="223">
        <v>51</v>
      </c>
      <c r="I298" s="224"/>
      <c r="J298" s="225">
        <f>ROUND(I298*H298,2)</f>
        <v>0</v>
      </c>
      <c r="K298" s="221" t="s">
        <v>133</v>
      </c>
      <c r="L298" s="45"/>
      <c r="M298" s="226" t="s">
        <v>1</v>
      </c>
      <c r="N298" s="227" t="s">
        <v>41</v>
      </c>
      <c r="O298" s="92"/>
      <c r="P298" s="228">
        <f>O298*H298</f>
        <v>0</v>
      </c>
      <c r="Q298" s="228">
        <v>0.1295</v>
      </c>
      <c r="R298" s="228">
        <f>Q298*H298</f>
        <v>6.6044999999999998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134</v>
      </c>
      <c r="AT298" s="230" t="s">
        <v>129</v>
      </c>
      <c r="AU298" s="230" t="s">
        <v>87</v>
      </c>
      <c r="AY298" s="18" t="s">
        <v>127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84</v>
      </c>
      <c r="BK298" s="231">
        <f>ROUND(I298*H298,2)</f>
        <v>0</v>
      </c>
      <c r="BL298" s="18" t="s">
        <v>134</v>
      </c>
      <c r="BM298" s="230" t="s">
        <v>403</v>
      </c>
    </row>
    <row r="299" s="14" customFormat="1">
      <c r="A299" s="14"/>
      <c r="B299" s="243"/>
      <c r="C299" s="244"/>
      <c r="D299" s="234" t="s">
        <v>135</v>
      </c>
      <c r="E299" s="245" t="s">
        <v>1</v>
      </c>
      <c r="F299" s="246" t="s">
        <v>404</v>
      </c>
      <c r="G299" s="244"/>
      <c r="H299" s="247">
        <v>51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135</v>
      </c>
      <c r="AU299" s="253" t="s">
        <v>87</v>
      </c>
      <c r="AV299" s="14" t="s">
        <v>87</v>
      </c>
      <c r="AW299" s="14" t="s">
        <v>32</v>
      </c>
      <c r="AX299" s="14" t="s">
        <v>76</v>
      </c>
      <c r="AY299" s="253" t="s">
        <v>127</v>
      </c>
    </row>
    <row r="300" s="15" customFormat="1">
      <c r="A300" s="15"/>
      <c r="B300" s="254"/>
      <c r="C300" s="255"/>
      <c r="D300" s="234" t="s">
        <v>135</v>
      </c>
      <c r="E300" s="256" t="s">
        <v>1</v>
      </c>
      <c r="F300" s="257" t="s">
        <v>139</v>
      </c>
      <c r="G300" s="255"/>
      <c r="H300" s="258">
        <v>51</v>
      </c>
      <c r="I300" s="259"/>
      <c r="J300" s="255"/>
      <c r="K300" s="255"/>
      <c r="L300" s="260"/>
      <c r="M300" s="261"/>
      <c r="N300" s="262"/>
      <c r="O300" s="262"/>
      <c r="P300" s="262"/>
      <c r="Q300" s="262"/>
      <c r="R300" s="262"/>
      <c r="S300" s="262"/>
      <c r="T300" s="263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4" t="s">
        <v>135</v>
      </c>
      <c r="AU300" s="264" t="s">
        <v>87</v>
      </c>
      <c r="AV300" s="15" t="s">
        <v>134</v>
      </c>
      <c r="AW300" s="15" t="s">
        <v>32</v>
      </c>
      <c r="AX300" s="15" t="s">
        <v>84</v>
      </c>
      <c r="AY300" s="264" t="s">
        <v>127</v>
      </c>
    </row>
    <row r="301" s="2" customFormat="1" ht="16.5" customHeight="1">
      <c r="A301" s="39"/>
      <c r="B301" s="40"/>
      <c r="C301" s="265" t="s">
        <v>272</v>
      </c>
      <c r="D301" s="265" t="s">
        <v>259</v>
      </c>
      <c r="E301" s="266" t="s">
        <v>405</v>
      </c>
      <c r="F301" s="267" t="s">
        <v>406</v>
      </c>
      <c r="G301" s="268" t="s">
        <v>271</v>
      </c>
      <c r="H301" s="269">
        <v>51.509999999999998</v>
      </c>
      <c r="I301" s="270"/>
      <c r="J301" s="271">
        <f>ROUND(I301*H301,2)</f>
        <v>0</v>
      </c>
      <c r="K301" s="267" t="s">
        <v>1</v>
      </c>
      <c r="L301" s="272"/>
      <c r="M301" s="273" t="s">
        <v>1</v>
      </c>
      <c r="N301" s="274" t="s">
        <v>41</v>
      </c>
      <c r="O301" s="92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151</v>
      </c>
      <c r="AT301" s="230" t="s">
        <v>259</v>
      </c>
      <c r="AU301" s="230" t="s">
        <v>87</v>
      </c>
      <c r="AY301" s="18" t="s">
        <v>127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84</v>
      </c>
      <c r="BK301" s="231">
        <f>ROUND(I301*H301,2)</f>
        <v>0</v>
      </c>
      <c r="BL301" s="18" t="s">
        <v>134</v>
      </c>
      <c r="BM301" s="230" t="s">
        <v>407</v>
      </c>
    </row>
    <row r="302" s="14" customFormat="1">
      <c r="A302" s="14"/>
      <c r="B302" s="243"/>
      <c r="C302" s="244"/>
      <c r="D302" s="234" t="s">
        <v>135</v>
      </c>
      <c r="E302" s="245" t="s">
        <v>1</v>
      </c>
      <c r="F302" s="246" t="s">
        <v>408</v>
      </c>
      <c r="G302" s="244"/>
      <c r="H302" s="247">
        <v>51.509999999999998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135</v>
      </c>
      <c r="AU302" s="253" t="s">
        <v>87</v>
      </c>
      <c r="AV302" s="14" t="s">
        <v>87</v>
      </c>
      <c r="AW302" s="14" t="s">
        <v>32</v>
      </c>
      <c r="AX302" s="14" t="s">
        <v>76</v>
      </c>
      <c r="AY302" s="253" t="s">
        <v>127</v>
      </c>
    </row>
    <row r="303" s="15" customFormat="1">
      <c r="A303" s="15"/>
      <c r="B303" s="254"/>
      <c r="C303" s="255"/>
      <c r="D303" s="234" t="s">
        <v>135</v>
      </c>
      <c r="E303" s="256" t="s">
        <v>1</v>
      </c>
      <c r="F303" s="257" t="s">
        <v>139</v>
      </c>
      <c r="G303" s="255"/>
      <c r="H303" s="258">
        <v>51.509999999999998</v>
      </c>
      <c r="I303" s="259"/>
      <c r="J303" s="255"/>
      <c r="K303" s="255"/>
      <c r="L303" s="260"/>
      <c r="M303" s="261"/>
      <c r="N303" s="262"/>
      <c r="O303" s="262"/>
      <c r="P303" s="262"/>
      <c r="Q303" s="262"/>
      <c r="R303" s="262"/>
      <c r="S303" s="262"/>
      <c r="T303" s="263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4" t="s">
        <v>135</v>
      </c>
      <c r="AU303" s="264" t="s">
        <v>87</v>
      </c>
      <c r="AV303" s="15" t="s">
        <v>134</v>
      </c>
      <c r="AW303" s="15" t="s">
        <v>32</v>
      </c>
      <c r="AX303" s="15" t="s">
        <v>84</v>
      </c>
      <c r="AY303" s="264" t="s">
        <v>127</v>
      </c>
    </row>
    <row r="304" s="2" customFormat="1">
      <c r="A304" s="39"/>
      <c r="B304" s="40"/>
      <c r="C304" s="219" t="s">
        <v>409</v>
      </c>
      <c r="D304" s="219" t="s">
        <v>129</v>
      </c>
      <c r="E304" s="220" t="s">
        <v>410</v>
      </c>
      <c r="F304" s="221" t="s">
        <v>411</v>
      </c>
      <c r="G304" s="222" t="s">
        <v>198</v>
      </c>
      <c r="H304" s="223">
        <v>4.0679999999999996</v>
      </c>
      <c r="I304" s="224"/>
      <c r="J304" s="225">
        <f>ROUND(I304*H304,2)</f>
        <v>0</v>
      </c>
      <c r="K304" s="221" t="s">
        <v>133</v>
      </c>
      <c r="L304" s="45"/>
      <c r="M304" s="226" t="s">
        <v>1</v>
      </c>
      <c r="N304" s="227" t="s">
        <v>41</v>
      </c>
      <c r="O304" s="92"/>
      <c r="P304" s="228">
        <f>O304*H304</f>
        <v>0</v>
      </c>
      <c r="Q304" s="228">
        <v>2.2563399999999998</v>
      </c>
      <c r="R304" s="228">
        <f>Q304*H304</f>
        <v>9.1787911199999979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134</v>
      </c>
      <c r="AT304" s="230" t="s">
        <v>129</v>
      </c>
      <c r="AU304" s="230" t="s">
        <v>87</v>
      </c>
      <c r="AY304" s="18" t="s">
        <v>127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84</v>
      </c>
      <c r="BK304" s="231">
        <f>ROUND(I304*H304,2)</f>
        <v>0</v>
      </c>
      <c r="BL304" s="18" t="s">
        <v>134</v>
      </c>
      <c r="BM304" s="230" t="s">
        <v>412</v>
      </c>
    </row>
    <row r="305" s="14" customFormat="1">
      <c r="A305" s="14"/>
      <c r="B305" s="243"/>
      <c r="C305" s="244"/>
      <c r="D305" s="234" t="s">
        <v>135</v>
      </c>
      <c r="E305" s="245" t="s">
        <v>1</v>
      </c>
      <c r="F305" s="246" t="s">
        <v>413</v>
      </c>
      <c r="G305" s="244"/>
      <c r="H305" s="247">
        <v>3.2879999999999998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135</v>
      </c>
      <c r="AU305" s="253" t="s">
        <v>87</v>
      </c>
      <c r="AV305" s="14" t="s">
        <v>87</v>
      </c>
      <c r="AW305" s="14" t="s">
        <v>32</v>
      </c>
      <c r="AX305" s="14" t="s">
        <v>76</v>
      </c>
      <c r="AY305" s="253" t="s">
        <v>127</v>
      </c>
    </row>
    <row r="306" s="14" customFormat="1">
      <c r="A306" s="14"/>
      <c r="B306" s="243"/>
      <c r="C306" s="244"/>
      <c r="D306" s="234" t="s">
        <v>135</v>
      </c>
      <c r="E306" s="245" t="s">
        <v>1</v>
      </c>
      <c r="F306" s="246" t="s">
        <v>414</v>
      </c>
      <c r="G306" s="244"/>
      <c r="H306" s="247">
        <v>0.16800000000000001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135</v>
      </c>
      <c r="AU306" s="253" t="s">
        <v>87</v>
      </c>
      <c r="AV306" s="14" t="s">
        <v>87</v>
      </c>
      <c r="AW306" s="14" t="s">
        <v>32</v>
      </c>
      <c r="AX306" s="14" t="s">
        <v>76</v>
      </c>
      <c r="AY306" s="253" t="s">
        <v>127</v>
      </c>
    </row>
    <row r="307" s="14" customFormat="1">
      <c r="A307" s="14"/>
      <c r="B307" s="243"/>
      <c r="C307" s="244"/>
      <c r="D307" s="234" t="s">
        <v>135</v>
      </c>
      <c r="E307" s="245" t="s">
        <v>1</v>
      </c>
      <c r="F307" s="246" t="s">
        <v>415</v>
      </c>
      <c r="G307" s="244"/>
      <c r="H307" s="247">
        <v>0.61199999999999999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135</v>
      </c>
      <c r="AU307" s="253" t="s">
        <v>87</v>
      </c>
      <c r="AV307" s="14" t="s">
        <v>87</v>
      </c>
      <c r="AW307" s="14" t="s">
        <v>32</v>
      </c>
      <c r="AX307" s="14" t="s">
        <v>76</v>
      </c>
      <c r="AY307" s="253" t="s">
        <v>127</v>
      </c>
    </row>
    <row r="308" s="15" customFormat="1">
      <c r="A308" s="15"/>
      <c r="B308" s="254"/>
      <c r="C308" s="255"/>
      <c r="D308" s="234" t="s">
        <v>135</v>
      </c>
      <c r="E308" s="256" t="s">
        <v>1</v>
      </c>
      <c r="F308" s="257" t="s">
        <v>139</v>
      </c>
      <c r="G308" s="255"/>
      <c r="H308" s="258">
        <v>4.0679999999999996</v>
      </c>
      <c r="I308" s="259"/>
      <c r="J308" s="255"/>
      <c r="K308" s="255"/>
      <c r="L308" s="260"/>
      <c r="M308" s="261"/>
      <c r="N308" s="262"/>
      <c r="O308" s="262"/>
      <c r="P308" s="262"/>
      <c r="Q308" s="262"/>
      <c r="R308" s="262"/>
      <c r="S308" s="262"/>
      <c r="T308" s="263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4" t="s">
        <v>135</v>
      </c>
      <c r="AU308" s="264" t="s">
        <v>87</v>
      </c>
      <c r="AV308" s="15" t="s">
        <v>134</v>
      </c>
      <c r="AW308" s="15" t="s">
        <v>32</v>
      </c>
      <c r="AX308" s="15" t="s">
        <v>84</v>
      </c>
      <c r="AY308" s="264" t="s">
        <v>127</v>
      </c>
    </row>
    <row r="309" s="2" customFormat="1">
      <c r="A309" s="39"/>
      <c r="B309" s="40"/>
      <c r="C309" s="219" t="s">
        <v>277</v>
      </c>
      <c r="D309" s="219" t="s">
        <v>129</v>
      </c>
      <c r="E309" s="220" t="s">
        <v>416</v>
      </c>
      <c r="F309" s="221" t="s">
        <v>417</v>
      </c>
      <c r="G309" s="222" t="s">
        <v>170</v>
      </c>
      <c r="H309" s="223">
        <v>149</v>
      </c>
      <c r="I309" s="224"/>
      <c r="J309" s="225">
        <f>ROUND(I309*H309,2)</f>
        <v>0</v>
      </c>
      <c r="K309" s="221" t="s">
        <v>133</v>
      </c>
      <c r="L309" s="45"/>
      <c r="M309" s="226" t="s">
        <v>1</v>
      </c>
      <c r="N309" s="227" t="s">
        <v>41</v>
      </c>
      <c r="O309" s="92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134</v>
      </c>
      <c r="AT309" s="230" t="s">
        <v>129</v>
      </c>
      <c r="AU309" s="230" t="s">
        <v>87</v>
      </c>
      <c r="AY309" s="18" t="s">
        <v>127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84</v>
      </c>
      <c r="BK309" s="231">
        <f>ROUND(I309*H309,2)</f>
        <v>0</v>
      </c>
      <c r="BL309" s="18" t="s">
        <v>134</v>
      </c>
      <c r="BM309" s="230" t="s">
        <v>418</v>
      </c>
    </row>
    <row r="310" s="14" customFormat="1">
      <c r="A310" s="14"/>
      <c r="B310" s="243"/>
      <c r="C310" s="244"/>
      <c r="D310" s="234" t="s">
        <v>135</v>
      </c>
      <c r="E310" s="245" t="s">
        <v>1</v>
      </c>
      <c r="F310" s="246" t="s">
        <v>419</v>
      </c>
      <c r="G310" s="244"/>
      <c r="H310" s="247">
        <v>137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135</v>
      </c>
      <c r="AU310" s="253" t="s">
        <v>87</v>
      </c>
      <c r="AV310" s="14" t="s">
        <v>87</v>
      </c>
      <c r="AW310" s="14" t="s">
        <v>32</v>
      </c>
      <c r="AX310" s="14" t="s">
        <v>76</v>
      </c>
      <c r="AY310" s="253" t="s">
        <v>127</v>
      </c>
    </row>
    <row r="311" s="14" customFormat="1">
      <c r="A311" s="14"/>
      <c r="B311" s="243"/>
      <c r="C311" s="244"/>
      <c r="D311" s="234" t="s">
        <v>135</v>
      </c>
      <c r="E311" s="245" t="s">
        <v>1</v>
      </c>
      <c r="F311" s="246" t="s">
        <v>420</v>
      </c>
      <c r="G311" s="244"/>
      <c r="H311" s="247">
        <v>12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135</v>
      </c>
      <c r="AU311" s="253" t="s">
        <v>87</v>
      </c>
      <c r="AV311" s="14" t="s">
        <v>87</v>
      </c>
      <c r="AW311" s="14" t="s">
        <v>32</v>
      </c>
      <c r="AX311" s="14" t="s">
        <v>76</v>
      </c>
      <c r="AY311" s="253" t="s">
        <v>127</v>
      </c>
    </row>
    <row r="312" s="15" customFormat="1">
      <c r="A312" s="15"/>
      <c r="B312" s="254"/>
      <c r="C312" s="255"/>
      <c r="D312" s="234" t="s">
        <v>135</v>
      </c>
      <c r="E312" s="256" t="s">
        <v>1</v>
      </c>
      <c r="F312" s="257" t="s">
        <v>139</v>
      </c>
      <c r="G312" s="255"/>
      <c r="H312" s="258">
        <v>149</v>
      </c>
      <c r="I312" s="259"/>
      <c r="J312" s="255"/>
      <c r="K312" s="255"/>
      <c r="L312" s="260"/>
      <c r="M312" s="261"/>
      <c r="N312" s="262"/>
      <c r="O312" s="262"/>
      <c r="P312" s="262"/>
      <c r="Q312" s="262"/>
      <c r="R312" s="262"/>
      <c r="S312" s="262"/>
      <c r="T312" s="263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4" t="s">
        <v>135</v>
      </c>
      <c r="AU312" s="264" t="s">
        <v>87</v>
      </c>
      <c r="AV312" s="15" t="s">
        <v>134</v>
      </c>
      <c r="AW312" s="15" t="s">
        <v>32</v>
      </c>
      <c r="AX312" s="15" t="s">
        <v>84</v>
      </c>
      <c r="AY312" s="264" t="s">
        <v>127</v>
      </c>
    </row>
    <row r="313" s="2" customFormat="1">
      <c r="A313" s="39"/>
      <c r="B313" s="40"/>
      <c r="C313" s="219" t="s">
        <v>421</v>
      </c>
      <c r="D313" s="219" t="s">
        <v>129</v>
      </c>
      <c r="E313" s="220" t="s">
        <v>422</v>
      </c>
      <c r="F313" s="221" t="s">
        <v>423</v>
      </c>
      <c r="G313" s="222" t="s">
        <v>170</v>
      </c>
      <c r="H313" s="223">
        <v>149</v>
      </c>
      <c r="I313" s="224"/>
      <c r="J313" s="225">
        <f>ROUND(I313*H313,2)</f>
        <v>0</v>
      </c>
      <c r="K313" s="221" t="s">
        <v>133</v>
      </c>
      <c r="L313" s="45"/>
      <c r="M313" s="226" t="s">
        <v>1</v>
      </c>
      <c r="N313" s="227" t="s">
        <v>41</v>
      </c>
      <c r="O313" s="92"/>
      <c r="P313" s="228">
        <f>O313*H313</f>
        <v>0</v>
      </c>
      <c r="Q313" s="228">
        <v>0.00017000000000000001</v>
      </c>
      <c r="R313" s="228">
        <f>Q313*H313</f>
        <v>0.025330000000000002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134</v>
      </c>
      <c r="AT313" s="230" t="s">
        <v>129</v>
      </c>
      <c r="AU313" s="230" t="s">
        <v>87</v>
      </c>
      <c r="AY313" s="18" t="s">
        <v>127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84</v>
      </c>
      <c r="BK313" s="231">
        <f>ROUND(I313*H313,2)</f>
        <v>0</v>
      </c>
      <c r="BL313" s="18" t="s">
        <v>134</v>
      </c>
      <c r="BM313" s="230" t="s">
        <v>424</v>
      </c>
    </row>
    <row r="314" s="2" customFormat="1" ht="21.75" customHeight="1">
      <c r="A314" s="39"/>
      <c r="B314" s="40"/>
      <c r="C314" s="219" t="s">
        <v>281</v>
      </c>
      <c r="D314" s="219" t="s">
        <v>129</v>
      </c>
      <c r="E314" s="220" t="s">
        <v>425</v>
      </c>
      <c r="F314" s="221" t="s">
        <v>426</v>
      </c>
      <c r="G314" s="222" t="s">
        <v>170</v>
      </c>
      <c r="H314" s="223">
        <v>149</v>
      </c>
      <c r="I314" s="224"/>
      <c r="J314" s="225">
        <f>ROUND(I314*H314,2)</f>
        <v>0</v>
      </c>
      <c r="K314" s="221" t="s">
        <v>133</v>
      </c>
      <c r="L314" s="45"/>
      <c r="M314" s="226" t="s">
        <v>1</v>
      </c>
      <c r="N314" s="227" t="s">
        <v>41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134</v>
      </c>
      <c r="AT314" s="230" t="s">
        <v>129</v>
      </c>
      <c r="AU314" s="230" t="s">
        <v>87</v>
      </c>
      <c r="AY314" s="18" t="s">
        <v>127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84</v>
      </c>
      <c r="BK314" s="231">
        <f>ROUND(I314*H314,2)</f>
        <v>0</v>
      </c>
      <c r="BL314" s="18" t="s">
        <v>134</v>
      </c>
      <c r="BM314" s="230" t="s">
        <v>427</v>
      </c>
    </row>
    <row r="315" s="14" customFormat="1">
      <c r="A315" s="14"/>
      <c r="B315" s="243"/>
      <c r="C315" s="244"/>
      <c r="D315" s="234" t="s">
        <v>135</v>
      </c>
      <c r="E315" s="245" t="s">
        <v>1</v>
      </c>
      <c r="F315" s="246" t="s">
        <v>428</v>
      </c>
      <c r="G315" s="244"/>
      <c r="H315" s="247">
        <v>137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135</v>
      </c>
      <c r="AU315" s="253" t="s">
        <v>87</v>
      </c>
      <c r="AV315" s="14" t="s">
        <v>87</v>
      </c>
      <c r="AW315" s="14" t="s">
        <v>32</v>
      </c>
      <c r="AX315" s="14" t="s">
        <v>76</v>
      </c>
      <c r="AY315" s="253" t="s">
        <v>127</v>
      </c>
    </row>
    <row r="316" s="14" customFormat="1">
      <c r="A316" s="14"/>
      <c r="B316" s="243"/>
      <c r="C316" s="244"/>
      <c r="D316" s="234" t="s">
        <v>135</v>
      </c>
      <c r="E316" s="245" t="s">
        <v>1</v>
      </c>
      <c r="F316" s="246" t="s">
        <v>429</v>
      </c>
      <c r="G316" s="244"/>
      <c r="H316" s="247">
        <v>12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135</v>
      </c>
      <c r="AU316" s="253" t="s">
        <v>87</v>
      </c>
      <c r="AV316" s="14" t="s">
        <v>87</v>
      </c>
      <c r="AW316" s="14" t="s">
        <v>32</v>
      </c>
      <c r="AX316" s="14" t="s">
        <v>76</v>
      </c>
      <c r="AY316" s="253" t="s">
        <v>127</v>
      </c>
    </row>
    <row r="317" s="15" customFormat="1">
      <c r="A317" s="15"/>
      <c r="B317" s="254"/>
      <c r="C317" s="255"/>
      <c r="D317" s="234" t="s">
        <v>135</v>
      </c>
      <c r="E317" s="256" t="s">
        <v>1</v>
      </c>
      <c r="F317" s="257" t="s">
        <v>139</v>
      </c>
      <c r="G317" s="255"/>
      <c r="H317" s="258">
        <v>149</v>
      </c>
      <c r="I317" s="259"/>
      <c r="J317" s="255"/>
      <c r="K317" s="255"/>
      <c r="L317" s="260"/>
      <c r="M317" s="261"/>
      <c r="N317" s="262"/>
      <c r="O317" s="262"/>
      <c r="P317" s="262"/>
      <c r="Q317" s="262"/>
      <c r="R317" s="262"/>
      <c r="S317" s="262"/>
      <c r="T317" s="263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4" t="s">
        <v>135</v>
      </c>
      <c r="AU317" s="264" t="s">
        <v>87</v>
      </c>
      <c r="AV317" s="15" t="s">
        <v>134</v>
      </c>
      <c r="AW317" s="15" t="s">
        <v>32</v>
      </c>
      <c r="AX317" s="15" t="s">
        <v>84</v>
      </c>
      <c r="AY317" s="264" t="s">
        <v>127</v>
      </c>
    </row>
    <row r="318" s="2" customFormat="1">
      <c r="A318" s="39"/>
      <c r="B318" s="40"/>
      <c r="C318" s="219" t="s">
        <v>430</v>
      </c>
      <c r="D318" s="219" t="s">
        <v>129</v>
      </c>
      <c r="E318" s="220" t="s">
        <v>431</v>
      </c>
      <c r="F318" s="221" t="s">
        <v>432</v>
      </c>
      <c r="G318" s="222" t="s">
        <v>170</v>
      </c>
      <c r="H318" s="223">
        <v>2.5</v>
      </c>
      <c r="I318" s="224"/>
      <c r="J318" s="225">
        <f>ROUND(I318*H318,2)</f>
        <v>0</v>
      </c>
      <c r="K318" s="221" t="s">
        <v>133</v>
      </c>
      <c r="L318" s="45"/>
      <c r="M318" s="226" t="s">
        <v>1</v>
      </c>
      <c r="N318" s="227" t="s">
        <v>41</v>
      </c>
      <c r="O318" s="92"/>
      <c r="P318" s="228">
        <f>O318*H318</f>
        <v>0</v>
      </c>
      <c r="Q318" s="228">
        <v>0.43819000000000002</v>
      </c>
      <c r="R318" s="228">
        <f>Q318*H318</f>
        <v>1.095475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134</v>
      </c>
      <c r="AT318" s="230" t="s">
        <v>129</v>
      </c>
      <c r="AU318" s="230" t="s">
        <v>87</v>
      </c>
      <c r="AY318" s="18" t="s">
        <v>127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84</v>
      </c>
      <c r="BK318" s="231">
        <f>ROUND(I318*H318,2)</f>
        <v>0</v>
      </c>
      <c r="BL318" s="18" t="s">
        <v>134</v>
      </c>
      <c r="BM318" s="230" t="s">
        <v>433</v>
      </c>
    </row>
    <row r="319" s="14" customFormat="1">
      <c r="A319" s="14"/>
      <c r="B319" s="243"/>
      <c r="C319" s="244"/>
      <c r="D319" s="234" t="s">
        <v>135</v>
      </c>
      <c r="E319" s="245" t="s">
        <v>1</v>
      </c>
      <c r="F319" s="246" t="s">
        <v>434</v>
      </c>
      <c r="G319" s="244"/>
      <c r="H319" s="247">
        <v>2.5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135</v>
      </c>
      <c r="AU319" s="253" t="s">
        <v>87</v>
      </c>
      <c r="AV319" s="14" t="s">
        <v>87</v>
      </c>
      <c r="AW319" s="14" t="s">
        <v>32</v>
      </c>
      <c r="AX319" s="14" t="s">
        <v>76</v>
      </c>
      <c r="AY319" s="253" t="s">
        <v>127</v>
      </c>
    </row>
    <row r="320" s="15" customFormat="1">
      <c r="A320" s="15"/>
      <c r="B320" s="254"/>
      <c r="C320" s="255"/>
      <c r="D320" s="234" t="s">
        <v>135</v>
      </c>
      <c r="E320" s="256" t="s">
        <v>1</v>
      </c>
      <c r="F320" s="257" t="s">
        <v>139</v>
      </c>
      <c r="G320" s="255"/>
      <c r="H320" s="258">
        <v>2.5</v>
      </c>
      <c r="I320" s="259"/>
      <c r="J320" s="255"/>
      <c r="K320" s="255"/>
      <c r="L320" s="260"/>
      <c r="M320" s="261"/>
      <c r="N320" s="262"/>
      <c r="O320" s="262"/>
      <c r="P320" s="262"/>
      <c r="Q320" s="262"/>
      <c r="R320" s="262"/>
      <c r="S320" s="262"/>
      <c r="T320" s="263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4" t="s">
        <v>135</v>
      </c>
      <c r="AU320" s="264" t="s">
        <v>87</v>
      </c>
      <c r="AV320" s="15" t="s">
        <v>134</v>
      </c>
      <c r="AW320" s="15" t="s">
        <v>32</v>
      </c>
      <c r="AX320" s="15" t="s">
        <v>84</v>
      </c>
      <c r="AY320" s="264" t="s">
        <v>127</v>
      </c>
    </row>
    <row r="321" s="2" customFormat="1">
      <c r="A321" s="39"/>
      <c r="B321" s="40"/>
      <c r="C321" s="265" t="s">
        <v>287</v>
      </c>
      <c r="D321" s="265" t="s">
        <v>259</v>
      </c>
      <c r="E321" s="266" t="s">
        <v>435</v>
      </c>
      <c r="F321" s="267" t="s">
        <v>436</v>
      </c>
      <c r="G321" s="268" t="s">
        <v>271</v>
      </c>
      <c r="H321" s="269">
        <v>2</v>
      </c>
      <c r="I321" s="270"/>
      <c r="J321" s="271">
        <f>ROUND(I321*H321,2)</f>
        <v>0</v>
      </c>
      <c r="K321" s="267" t="s">
        <v>1</v>
      </c>
      <c r="L321" s="272"/>
      <c r="M321" s="273" t="s">
        <v>1</v>
      </c>
      <c r="N321" s="274" t="s">
        <v>41</v>
      </c>
      <c r="O321" s="92"/>
      <c r="P321" s="228">
        <f>O321*H321</f>
        <v>0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151</v>
      </c>
      <c r="AT321" s="230" t="s">
        <v>259</v>
      </c>
      <c r="AU321" s="230" t="s">
        <v>87</v>
      </c>
      <c r="AY321" s="18" t="s">
        <v>127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84</v>
      </c>
      <c r="BK321" s="231">
        <f>ROUND(I321*H321,2)</f>
        <v>0</v>
      </c>
      <c r="BL321" s="18" t="s">
        <v>134</v>
      </c>
      <c r="BM321" s="230" t="s">
        <v>437</v>
      </c>
    </row>
    <row r="322" s="2" customFormat="1">
      <c r="A322" s="39"/>
      <c r="B322" s="40"/>
      <c r="C322" s="265" t="s">
        <v>438</v>
      </c>
      <c r="D322" s="265" t="s">
        <v>259</v>
      </c>
      <c r="E322" s="266" t="s">
        <v>439</v>
      </c>
      <c r="F322" s="267" t="s">
        <v>440</v>
      </c>
      <c r="G322" s="268" t="s">
        <v>271</v>
      </c>
      <c r="H322" s="269">
        <v>5</v>
      </c>
      <c r="I322" s="270"/>
      <c r="J322" s="271">
        <f>ROUND(I322*H322,2)</f>
        <v>0</v>
      </c>
      <c r="K322" s="267" t="s">
        <v>1</v>
      </c>
      <c r="L322" s="272"/>
      <c r="M322" s="273" t="s">
        <v>1</v>
      </c>
      <c r="N322" s="274" t="s">
        <v>41</v>
      </c>
      <c r="O322" s="92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151</v>
      </c>
      <c r="AT322" s="230" t="s">
        <v>259</v>
      </c>
      <c r="AU322" s="230" t="s">
        <v>87</v>
      </c>
      <c r="AY322" s="18" t="s">
        <v>127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84</v>
      </c>
      <c r="BK322" s="231">
        <f>ROUND(I322*H322,2)</f>
        <v>0</v>
      </c>
      <c r="BL322" s="18" t="s">
        <v>134</v>
      </c>
      <c r="BM322" s="230" t="s">
        <v>441</v>
      </c>
    </row>
    <row r="323" s="2" customFormat="1" ht="21.75" customHeight="1">
      <c r="A323" s="39"/>
      <c r="B323" s="40"/>
      <c r="C323" s="265" t="s">
        <v>292</v>
      </c>
      <c r="D323" s="265" t="s">
        <v>259</v>
      </c>
      <c r="E323" s="266" t="s">
        <v>442</v>
      </c>
      <c r="F323" s="267" t="s">
        <v>443</v>
      </c>
      <c r="G323" s="268" t="s">
        <v>271</v>
      </c>
      <c r="H323" s="269">
        <v>1</v>
      </c>
      <c r="I323" s="270"/>
      <c r="J323" s="271">
        <f>ROUND(I323*H323,2)</f>
        <v>0</v>
      </c>
      <c r="K323" s="267" t="s">
        <v>1</v>
      </c>
      <c r="L323" s="272"/>
      <c r="M323" s="273" t="s">
        <v>1</v>
      </c>
      <c r="N323" s="274" t="s">
        <v>41</v>
      </c>
      <c r="O323" s="92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151</v>
      </c>
      <c r="AT323" s="230" t="s">
        <v>259</v>
      </c>
      <c r="AU323" s="230" t="s">
        <v>87</v>
      </c>
      <c r="AY323" s="18" t="s">
        <v>127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84</v>
      </c>
      <c r="BK323" s="231">
        <f>ROUND(I323*H323,2)</f>
        <v>0</v>
      </c>
      <c r="BL323" s="18" t="s">
        <v>134</v>
      </c>
      <c r="BM323" s="230" t="s">
        <v>444</v>
      </c>
    </row>
    <row r="324" s="2" customFormat="1" ht="21.75" customHeight="1">
      <c r="A324" s="39"/>
      <c r="B324" s="40"/>
      <c r="C324" s="265" t="s">
        <v>445</v>
      </c>
      <c r="D324" s="265" t="s">
        <v>259</v>
      </c>
      <c r="E324" s="266" t="s">
        <v>446</v>
      </c>
      <c r="F324" s="267" t="s">
        <v>447</v>
      </c>
      <c r="G324" s="268" t="s">
        <v>271</v>
      </c>
      <c r="H324" s="269">
        <v>1</v>
      </c>
      <c r="I324" s="270"/>
      <c r="J324" s="271">
        <f>ROUND(I324*H324,2)</f>
        <v>0</v>
      </c>
      <c r="K324" s="267" t="s">
        <v>1</v>
      </c>
      <c r="L324" s="272"/>
      <c r="M324" s="273" t="s">
        <v>1</v>
      </c>
      <c r="N324" s="274" t="s">
        <v>41</v>
      </c>
      <c r="O324" s="92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151</v>
      </c>
      <c r="AT324" s="230" t="s">
        <v>259</v>
      </c>
      <c r="AU324" s="230" t="s">
        <v>87</v>
      </c>
      <c r="AY324" s="18" t="s">
        <v>127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84</v>
      </c>
      <c r="BK324" s="231">
        <f>ROUND(I324*H324,2)</f>
        <v>0</v>
      </c>
      <c r="BL324" s="18" t="s">
        <v>134</v>
      </c>
      <c r="BM324" s="230" t="s">
        <v>448</v>
      </c>
    </row>
    <row r="325" s="2" customFormat="1">
      <c r="A325" s="39"/>
      <c r="B325" s="40"/>
      <c r="C325" s="219" t="s">
        <v>298</v>
      </c>
      <c r="D325" s="219" t="s">
        <v>129</v>
      </c>
      <c r="E325" s="220" t="s">
        <v>449</v>
      </c>
      <c r="F325" s="221" t="s">
        <v>450</v>
      </c>
      <c r="G325" s="222" t="s">
        <v>271</v>
      </c>
      <c r="H325" s="223">
        <v>3</v>
      </c>
      <c r="I325" s="224"/>
      <c r="J325" s="225">
        <f>ROUND(I325*H325,2)</f>
        <v>0</v>
      </c>
      <c r="K325" s="221" t="s">
        <v>133</v>
      </c>
      <c r="L325" s="45"/>
      <c r="M325" s="226" t="s">
        <v>1</v>
      </c>
      <c r="N325" s="227" t="s">
        <v>41</v>
      </c>
      <c r="O325" s="92"/>
      <c r="P325" s="228">
        <f>O325*H325</f>
        <v>0</v>
      </c>
      <c r="Q325" s="228">
        <v>0</v>
      </c>
      <c r="R325" s="228">
        <f>Q325*H325</f>
        <v>0</v>
      </c>
      <c r="S325" s="228">
        <v>0.082000000000000003</v>
      </c>
      <c r="T325" s="229">
        <f>S325*H325</f>
        <v>0.246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134</v>
      </c>
      <c r="AT325" s="230" t="s">
        <v>129</v>
      </c>
      <c r="AU325" s="230" t="s">
        <v>87</v>
      </c>
      <c r="AY325" s="18" t="s">
        <v>127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84</v>
      </c>
      <c r="BK325" s="231">
        <f>ROUND(I325*H325,2)</f>
        <v>0</v>
      </c>
      <c r="BL325" s="18" t="s">
        <v>134</v>
      </c>
      <c r="BM325" s="230" t="s">
        <v>451</v>
      </c>
    </row>
    <row r="326" s="2" customFormat="1">
      <c r="A326" s="39"/>
      <c r="B326" s="40"/>
      <c r="C326" s="219" t="s">
        <v>452</v>
      </c>
      <c r="D326" s="219" t="s">
        <v>129</v>
      </c>
      <c r="E326" s="220" t="s">
        <v>453</v>
      </c>
      <c r="F326" s="221" t="s">
        <v>454</v>
      </c>
      <c r="G326" s="222" t="s">
        <v>170</v>
      </c>
      <c r="H326" s="223">
        <v>31.007000000000001</v>
      </c>
      <c r="I326" s="224"/>
      <c r="J326" s="225">
        <f>ROUND(I326*H326,2)</f>
        <v>0</v>
      </c>
      <c r="K326" s="221" t="s">
        <v>1</v>
      </c>
      <c r="L326" s="45"/>
      <c r="M326" s="226" t="s">
        <v>1</v>
      </c>
      <c r="N326" s="227" t="s">
        <v>41</v>
      </c>
      <c r="O326" s="92"/>
      <c r="P326" s="228">
        <f>O326*H326</f>
        <v>0</v>
      </c>
      <c r="Q326" s="228">
        <v>0</v>
      </c>
      <c r="R326" s="228">
        <f>Q326*H326</f>
        <v>0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134</v>
      </c>
      <c r="AT326" s="230" t="s">
        <v>129</v>
      </c>
      <c r="AU326" s="230" t="s">
        <v>87</v>
      </c>
      <c r="AY326" s="18" t="s">
        <v>127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8" t="s">
        <v>84</v>
      </c>
      <c r="BK326" s="231">
        <f>ROUND(I326*H326,2)</f>
        <v>0</v>
      </c>
      <c r="BL326" s="18" t="s">
        <v>134</v>
      </c>
      <c r="BM326" s="230" t="s">
        <v>455</v>
      </c>
    </row>
    <row r="327" s="14" customFormat="1">
      <c r="A327" s="14"/>
      <c r="B327" s="243"/>
      <c r="C327" s="244"/>
      <c r="D327" s="234" t="s">
        <v>135</v>
      </c>
      <c r="E327" s="245" t="s">
        <v>1</v>
      </c>
      <c r="F327" s="246" t="s">
        <v>456</v>
      </c>
      <c r="G327" s="244"/>
      <c r="H327" s="247">
        <v>31.007000000000001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135</v>
      </c>
      <c r="AU327" s="253" t="s">
        <v>87</v>
      </c>
      <c r="AV327" s="14" t="s">
        <v>87</v>
      </c>
      <c r="AW327" s="14" t="s">
        <v>32</v>
      </c>
      <c r="AX327" s="14" t="s">
        <v>76</v>
      </c>
      <c r="AY327" s="253" t="s">
        <v>127</v>
      </c>
    </row>
    <row r="328" s="15" customFormat="1">
      <c r="A328" s="15"/>
      <c r="B328" s="254"/>
      <c r="C328" s="255"/>
      <c r="D328" s="234" t="s">
        <v>135</v>
      </c>
      <c r="E328" s="256" t="s">
        <v>1</v>
      </c>
      <c r="F328" s="257" t="s">
        <v>139</v>
      </c>
      <c r="G328" s="255"/>
      <c r="H328" s="258">
        <v>31.007000000000001</v>
      </c>
      <c r="I328" s="259"/>
      <c r="J328" s="255"/>
      <c r="K328" s="255"/>
      <c r="L328" s="260"/>
      <c r="M328" s="261"/>
      <c r="N328" s="262"/>
      <c r="O328" s="262"/>
      <c r="P328" s="262"/>
      <c r="Q328" s="262"/>
      <c r="R328" s="262"/>
      <c r="S328" s="262"/>
      <c r="T328" s="263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4" t="s">
        <v>135</v>
      </c>
      <c r="AU328" s="264" t="s">
        <v>87</v>
      </c>
      <c r="AV328" s="15" t="s">
        <v>134</v>
      </c>
      <c r="AW328" s="15" t="s">
        <v>32</v>
      </c>
      <c r="AX328" s="15" t="s">
        <v>84</v>
      </c>
      <c r="AY328" s="264" t="s">
        <v>127</v>
      </c>
    </row>
    <row r="329" s="12" customFormat="1" ht="22.8" customHeight="1">
      <c r="A329" s="12"/>
      <c r="B329" s="203"/>
      <c r="C329" s="204"/>
      <c r="D329" s="205" t="s">
        <v>75</v>
      </c>
      <c r="E329" s="217" t="s">
        <v>457</v>
      </c>
      <c r="F329" s="217" t="s">
        <v>458</v>
      </c>
      <c r="G329" s="204"/>
      <c r="H329" s="204"/>
      <c r="I329" s="207"/>
      <c r="J329" s="218">
        <f>BK329</f>
        <v>0</v>
      </c>
      <c r="K329" s="204"/>
      <c r="L329" s="209"/>
      <c r="M329" s="210"/>
      <c r="N329" s="211"/>
      <c r="O329" s="211"/>
      <c r="P329" s="212">
        <f>SUM(P330:P360)</f>
        <v>0</v>
      </c>
      <c r="Q329" s="211"/>
      <c r="R329" s="212">
        <f>SUM(R330:R360)</f>
        <v>0</v>
      </c>
      <c r="S329" s="211"/>
      <c r="T329" s="213">
        <f>SUM(T330:T360)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4" t="s">
        <v>84</v>
      </c>
      <c r="AT329" s="215" t="s">
        <v>75</v>
      </c>
      <c r="AU329" s="215" t="s">
        <v>84</v>
      </c>
      <c r="AY329" s="214" t="s">
        <v>127</v>
      </c>
      <c r="BK329" s="216">
        <f>SUM(BK330:BK360)</f>
        <v>0</v>
      </c>
    </row>
    <row r="330" s="2" customFormat="1">
      <c r="A330" s="39"/>
      <c r="B330" s="40"/>
      <c r="C330" s="219" t="s">
        <v>302</v>
      </c>
      <c r="D330" s="219" t="s">
        <v>129</v>
      </c>
      <c r="E330" s="220" t="s">
        <v>459</v>
      </c>
      <c r="F330" s="221" t="s">
        <v>460</v>
      </c>
      <c r="G330" s="222" t="s">
        <v>252</v>
      </c>
      <c r="H330" s="223">
        <v>130.93000000000001</v>
      </c>
      <c r="I330" s="224"/>
      <c r="J330" s="225">
        <f>ROUND(I330*H330,2)</f>
        <v>0</v>
      </c>
      <c r="K330" s="221" t="s">
        <v>133</v>
      </c>
      <c r="L330" s="45"/>
      <c r="M330" s="226" t="s">
        <v>1</v>
      </c>
      <c r="N330" s="227" t="s">
        <v>41</v>
      </c>
      <c r="O330" s="92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134</v>
      </c>
      <c r="AT330" s="230" t="s">
        <v>129</v>
      </c>
      <c r="AU330" s="230" t="s">
        <v>87</v>
      </c>
      <c r="AY330" s="18" t="s">
        <v>127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84</v>
      </c>
      <c r="BK330" s="231">
        <f>ROUND(I330*H330,2)</f>
        <v>0</v>
      </c>
      <c r="BL330" s="18" t="s">
        <v>134</v>
      </c>
      <c r="BM330" s="230" t="s">
        <v>461</v>
      </c>
    </row>
    <row r="331" s="14" customFormat="1">
      <c r="A331" s="14"/>
      <c r="B331" s="243"/>
      <c r="C331" s="244"/>
      <c r="D331" s="234" t="s">
        <v>135</v>
      </c>
      <c r="E331" s="245" t="s">
        <v>1</v>
      </c>
      <c r="F331" s="246" t="s">
        <v>462</v>
      </c>
      <c r="G331" s="244"/>
      <c r="H331" s="247">
        <v>76.75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135</v>
      </c>
      <c r="AU331" s="253" t="s">
        <v>87</v>
      </c>
      <c r="AV331" s="14" t="s">
        <v>87</v>
      </c>
      <c r="AW331" s="14" t="s">
        <v>32</v>
      </c>
      <c r="AX331" s="14" t="s">
        <v>76</v>
      </c>
      <c r="AY331" s="253" t="s">
        <v>127</v>
      </c>
    </row>
    <row r="332" s="14" customFormat="1">
      <c r="A332" s="14"/>
      <c r="B332" s="243"/>
      <c r="C332" s="244"/>
      <c r="D332" s="234" t="s">
        <v>135</v>
      </c>
      <c r="E332" s="245" t="s">
        <v>1</v>
      </c>
      <c r="F332" s="246" t="s">
        <v>463</v>
      </c>
      <c r="G332" s="244"/>
      <c r="H332" s="247">
        <v>0.79000000000000004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135</v>
      </c>
      <c r="AU332" s="253" t="s">
        <v>87</v>
      </c>
      <c r="AV332" s="14" t="s">
        <v>87</v>
      </c>
      <c r="AW332" s="14" t="s">
        <v>32</v>
      </c>
      <c r="AX332" s="14" t="s">
        <v>76</v>
      </c>
      <c r="AY332" s="253" t="s">
        <v>127</v>
      </c>
    </row>
    <row r="333" s="14" customFormat="1">
      <c r="A333" s="14"/>
      <c r="B333" s="243"/>
      <c r="C333" s="244"/>
      <c r="D333" s="234" t="s">
        <v>135</v>
      </c>
      <c r="E333" s="245" t="s">
        <v>1</v>
      </c>
      <c r="F333" s="246" t="s">
        <v>464</v>
      </c>
      <c r="G333" s="244"/>
      <c r="H333" s="247">
        <v>3.6200000000000001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3" t="s">
        <v>135</v>
      </c>
      <c r="AU333" s="253" t="s">
        <v>87</v>
      </c>
      <c r="AV333" s="14" t="s">
        <v>87</v>
      </c>
      <c r="AW333" s="14" t="s">
        <v>32</v>
      </c>
      <c r="AX333" s="14" t="s">
        <v>76</v>
      </c>
      <c r="AY333" s="253" t="s">
        <v>127</v>
      </c>
    </row>
    <row r="334" s="16" customFormat="1">
      <c r="A334" s="16"/>
      <c r="B334" s="275"/>
      <c r="C334" s="276"/>
      <c r="D334" s="234" t="s">
        <v>135</v>
      </c>
      <c r="E334" s="277" t="s">
        <v>1</v>
      </c>
      <c r="F334" s="278" t="s">
        <v>465</v>
      </c>
      <c r="G334" s="276"/>
      <c r="H334" s="279">
        <v>81.160000000000011</v>
      </c>
      <c r="I334" s="280"/>
      <c r="J334" s="276"/>
      <c r="K334" s="276"/>
      <c r="L334" s="281"/>
      <c r="M334" s="282"/>
      <c r="N334" s="283"/>
      <c r="O334" s="283"/>
      <c r="P334" s="283"/>
      <c r="Q334" s="283"/>
      <c r="R334" s="283"/>
      <c r="S334" s="283"/>
      <c r="T334" s="284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T334" s="285" t="s">
        <v>135</v>
      </c>
      <c r="AU334" s="285" t="s">
        <v>87</v>
      </c>
      <c r="AV334" s="16" t="s">
        <v>144</v>
      </c>
      <c r="AW334" s="16" t="s">
        <v>32</v>
      </c>
      <c r="AX334" s="16" t="s">
        <v>76</v>
      </c>
      <c r="AY334" s="285" t="s">
        <v>127</v>
      </c>
    </row>
    <row r="335" s="14" customFormat="1">
      <c r="A335" s="14"/>
      <c r="B335" s="243"/>
      <c r="C335" s="244"/>
      <c r="D335" s="234" t="s">
        <v>135</v>
      </c>
      <c r="E335" s="245" t="s">
        <v>1</v>
      </c>
      <c r="F335" s="246" t="s">
        <v>466</v>
      </c>
      <c r="G335" s="244"/>
      <c r="H335" s="247">
        <v>49.770000000000003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3" t="s">
        <v>135</v>
      </c>
      <c r="AU335" s="253" t="s">
        <v>87</v>
      </c>
      <c r="AV335" s="14" t="s">
        <v>87</v>
      </c>
      <c r="AW335" s="14" t="s">
        <v>32</v>
      </c>
      <c r="AX335" s="14" t="s">
        <v>76</v>
      </c>
      <c r="AY335" s="253" t="s">
        <v>127</v>
      </c>
    </row>
    <row r="336" s="15" customFormat="1">
      <c r="A336" s="15"/>
      <c r="B336" s="254"/>
      <c r="C336" s="255"/>
      <c r="D336" s="234" t="s">
        <v>135</v>
      </c>
      <c r="E336" s="256" t="s">
        <v>1</v>
      </c>
      <c r="F336" s="257" t="s">
        <v>139</v>
      </c>
      <c r="G336" s="255"/>
      <c r="H336" s="258">
        <v>130.93000000000001</v>
      </c>
      <c r="I336" s="259"/>
      <c r="J336" s="255"/>
      <c r="K336" s="255"/>
      <c r="L336" s="260"/>
      <c r="M336" s="261"/>
      <c r="N336" s="262"/>
      <c r="O336" s="262"/>
      <c r="P336" s="262"/>
      <c r="Q336" s="262"/>
      <c r="R336" s="262"/>
      <c r="S336" s="262"/>
      <c r="T336" s="263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4" t="s">
        <v>135</v>
      </c>
      <c r="AU336" s="264" t="s">
        <v>87</v>
      </c>
      <c r="AV336" s="15" t="s">
        <v>134</v>
      </c>
      <c r="AW336" s="15" t="s">
        <v>32</v>
      </c>
      <c r="AX336" s="15" t="s">
        <v>84</v>
      </c>
      <c r="AY336" s="264" t="s">
        <v>127</v>
      </c>
    </row>
    <row r="337" s="2" customFormat="1" ht="16.5" customHeight="1">
      <c r="A337" s="39"/>
      <c r="B337" s="40"/>
      <c r="C337" s="219" t="s">
        <v>467</v>
      </c>
      <c r="D337" s="219" t="s">
        <v>129</v>
      </c>
      <c r="E337" s="220" t="s">
        <v>468</v>
      </c>
      <c r="F337" s="221" t="s">
        <v>469</v>
      </c>
      <c r="G337" s="222" t="s">
        <v>252</v>
      </c>
      <c r="H337" s="223">
        <v>1833.02</v>
      </c>
      <c r="I337" s="224"/>
      <c r="J337" s="225">
        <f>ROUND(I337*H337,2)</f>
        <v>0</v>
      </c>
      <c r="K337" s="221" t="s">
        <v>133</v>
      </c>
      <c r="L337" s="45"/>
      <c r="M337" s="226" t="s">
        <v>1</v>
      </c>
      <c r="N337" s="227" t="s">
        <v>41</v>
      </c>
      <c r="O337" s="92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134</v>
      </c>
      <c r="AT337" s="230" t="s">
        <v>129</v>
      </c>
      <c r="AU337" s="230" t="s">
        <v>87</v>
      </c>
      <c r="AY337" s="18" t="s">
        <v>127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84</v>
      </c>
      <c r="BK337" s="231">
        <f>ROUND(I337*H337,2)</f>
        <v>0</v>
      </c>
      <c r="BL337" s="18" t="s">
        <v>134</v>
      </c>
      <c r="BM337" s="230" t="s">
        <v>470</v>
      </c>
    </row>
    <row r="338" s="14" customFormat="1">
      <c r="A338" s="14"/>
      <c r="B338" s="243"/>
      <c r="C338" s="244"/>
      <c r="D338" s="234" t="s">
        <v>135</v>
      </c>
      <c r="E338" s="245" t="s">
        <v>1</v>
      </c>
      <c r="F338" s="246" t="s">
        <v>471</v>
      </c>
      <c r="G338" s="244"/>
      <c r="H338" s="247">
        <v>1833.02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3" t="s">
        <v>135</v>
      </c>
      <c r="AU338" s="253" t="s">
        <v>87</v>
      </c>
      <c r="AV338" s="14" t="s">
        <v>87</v>
      </c>
      <c r="AW338" s="14" t="s">
        <v>32</v>
      </c>
      <c r="AX338" s="14" t="s">
        <v>76</v>
      </c>
      <c r="AY338" s="253" t="s">
        <v>127</v>
      </c>
    </row>
    <row r="339" s="15" customFormat="1">
      <c r="A339" s="15"/>
      <c r="B339" s="254"/>
      <c r="C339" s="255"/>
      <c r="D339" s="234" t="s">
        <v>135</v>
      </c>
      <c r="E339" s="256" t="s">
        <v>1</v>
      </c>
      <c r="F339" s="257" t="s">
        <v>139</v>
      </c>
      <c r="G339" s="255"/>
      <c r="H339" s="258">
        <v>1833.02</v>
      </c>
      <c r="I339" s="259"/>
      <c r="J339" s="255"/>
      <c r="K339" s="255"/>
      <c r="L339" s="260"/>
      <c r="M339" s="261"/>
      <c r="N339" s="262"/>
      <c r="O339" s="262"/>
      <c r="P339" s="262"/>
      <c r="Q339" s="262"/>
      <c r="R339" s="262"/>
      <c r="S339" s="262"/>
      <c r="T339" s="263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4" t="s">
        <v>135</v>
      </c>
      <c r="AU339" s="264" t="s">
        <v>87</v>
      </c>
      <c r="AV339" s="15" t="s">
        <v>134</v>
      </c>
      <c r="AW339" s="15" t="s">
        <v>32</v>
      </c>
      <c r="AX339" s="15" t="s">
        <v>84</v>
      </c>
      <c r="AY339" s="264" t="s">
        <v>127</v>
      </c>
    </row>
    <row r="340" s="2" customFormat="1">
      <c r="A340" s="39"/>
      <c r="B340" s="40"/>
      <c r="C340" s="219" t="s">
        <v>309</v>
      </c>
      <c r="D340" s="219" t="s">
        <v>129</v>
      </c>
      <c r="E340" s="220" t="s">
        <v>472</v>
      </c>
      <c r="F340" s="221" t="s">
        <v>473</v>
      </c>
      <c r="G340" s="222" t="s">
        <v>252</v>
      </c>
      <c r="H340" s="223">
        <v>101.34</v>
      </c>
      <c r="I340" s="224"/>
      <c r="J340" s="225">
        <f>ROUND(I340*H340,2)</f>
        <v>0</v>
      </c>
      <c r="K340" s="221" t="s">
        <v>133</v>
      </c>
      <c r="L340" s="45"/>
      <c r="M340" s="226" t="s">
        <v>1</v>
      </c>
      <c r="N340" s="227" t="s">
        <v>41</v>
      </c>
      <c r="O340" s="92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134</v>
      </c>
      <c r="AT340" s="230" t="s">
        <v>129</v>
      </c>
      <c r="AU340" s="230" t="s">
        <v>87</v>
      </c>
      <c r="AY340" s="18" t="s">
        <v>127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84</v>
      </c>
      <c r="BK340" s="231">
        <f>ROUND(I340*H340,2)</f>
        <v>0</v>
      </c>
      <c r="BL340" s="18" t="s">
        <v>134</v>
      </c>
      <c r="BM340" s="230" t="s">
        <v>474</v>
      </c>
    </row>
    <row r="341" s="14" customFormat="1">
      <c r="A341" s="14"/>
      <c r="B341" s="243"/>
      <c r="C341" s="244"/>
      <c r="D341" s="234" t="s">
        <v>135</v>
      </c>
      <c r="E341" s="245" t="s">
        <v>1</v>
      </c>
      <c r="F341" s="246" t="s">
        <v>475</v>
      </c>
      <c r="G341" s="244"/>
      <c r="H341" s="247">
        <v>20.780000000000001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135</v>
      </c>
      <c r="AU341" s="253" t="s">
        <v>87</v>
      </c>
      <c r="AV341" s="14" t="s">
        <v>87</v>
      </c>
      <c r="AW341" s="14" t="s">
        <v>32</v>
      </c>
      <c r="AX341" s="14" t="s">
        <v>76</v>
      </c>
      <c r="AY341" s="253" t="s">
        <v>127</v>
      </c>
    </row>
    <row r="342" s="14" customFormat="1">
      <c r="A342" s="14"/>
      <c r="B342" s="243"/>
      <c r="C342" s="244"/>
      <c r="D342" s="234" t="s">
        <v>135</v>
      </c>
      <c r="E342" s="245" t="s">
        <v>1</v>
      </c>
      <c r="F342" s="246" t="s">
        <v>476</v>
      </c>
      <c r="G342" s="244"/>
      <c r="H342" s="247">
        <v>80.310000000000002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3" t="s">
        <v>135</v>
      </c>
      <c r="AU342" s="253" t="s">
        <v>87</v>
      </c>
      <c r="AV342" s="14" t="s">
        <v>87</v>
      </c>
      <c r="AW342" s="14" t="s">
        <v>32</v>
      </c>
      <c r="AX342" s="14" t="s">
        <v>76</v>
      </c>
      <c r="AY342" s="253" t="s">
        <v>127</v>
      </c>
    </row>
    <row r="343" s="14" customFormat="1">
      <c r="A343" s="14"/>
      <c r="B343" s="243"/>
      <c r="C343" s="244"/>
      <c r="D343" s="234" t="s">
        <v>135</v>
      </c>
      <c r="E343" s="245" t="s">
        <v>1</v>
      </c>
      <c r="F343" s="246" t="s">
        <v>477</v>
      </c>
      <c r="G343" s="244"/>
      <c r="H343" s="247">
        <v>0.25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135</v>
      </c>
      <c r="AU343" s="253" t="s">
        <v>87</v>
      </c>
      <c r="AV343" s="14" t="s">
        <v>87</v>
      </c>
      <c r="AW343" s="14" t="s">
        <v>32</v>
      </c>
      <c r="AX343" s="14" t="s">
        <v>76</v>
      </c>
      <c r="AY343" s="253" t="s">
        <v>127</v>
      </c>
    </row>
    <row r="344" s="15" customFormat="1">
      <c r="A344" s="15"/>
      <c r="B344" s="254"/>
      <c r="C344" s="255"/>
      <c r="D344" s="234" t="s">
        <v>135</v>
      </c>
      <c r="E344" s="256" t="s">
        <v>1</v>
      </c>
      <c r="F344" s="257" t="s">
        <v>139</v>
      </c>
      <c r="G344" s="255"/>
      <c r="H344" s="258">
        <v>101.34</v>
      </c>
      <c r="I344" s="259"/>
      <c r="J344" s="255"/>
      <c r="K344" s="255"/>
      <c r="L344" s="260"/>
      <c r="M344" s="261"/>
      <c r="N344" s="262"/>
      <c r="O344" s="262"/>
      <c r="P344" s="262"/>
      <c r="Q344" s="262"/>
      <c r="R344" s="262"/>
      <c r="S344" s="262"/>
      <c r="T344" s="263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4" t="s">
        <v>135</v>
      </c>
      <c r="AU344" s="264" t="s">
        <v>87</v>
      </c>
      <c r="AV344" s="15" t="s">
        <v>134</v>
      </c>
      <c r="AW344" s="15" t="s">
        <v>32</v>
      </c>
      <c r="AX344" s="15" t="s">
        <v>84</v>
      </c>
      <c r="AY344" s="264" t="s">
        <v>127</v>
      </c>
    </row>
    <row r="345" s="2" customFormat="1">
      <c r="A345" s="39"/>
      <c r="B345" s="40"/>
      <c r="C345" s="219" t="s">
        <v>478</v>
      </c>
      <c r="D345" s="219" t="s">
        <v>129</v>
      </c>
      <c r="E345" s="220" t="s">
        <v>479</v>
      </c>
      <c r="F345" s="221" t="s">
        <v>480</v>
      </c>
      <c r="G345" s="222" t="s">
        <v>252</v>
      </c>
      <c r="H345" s="223">
        <v>1418.76</v>
      </c>
      <c r="I345" s="224"/>
      <c r="J345" s="225">
        <f>ROUND(I345*H345,2)</f>
        <v>0</v>
      </c>
      <c r="K345" s="221" t="s">
        <v>133</v>
      </c>
      <c r="L345" s="45"/>
      <c r="M345" s="226" t="s">
        <v>1</v>
      </c>
      <c r="N345" s="227" t="s">
        <v>41</v>
      </c>
      <c r="O345" s="92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134</v>
      </c>
      <c r="AT345" s="230" t="s">
        <v>129</v>
      </c>
      <c r="AU345" s="230" t="s">
        <v>87</v>
      </c>
      <c r="AY345" s="18" t="s">
        <v>127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84</v>
      </c>
      <c r="BK345" s="231">
        <f>ROUND(I345*H345,2)</f>
        <v>0</v>
      </c>
      <c r="BL345" s="18" t="s">
        <v>134</v>
      </c>
      <c r="BM345" s="230" t="s">
        <v>481</v>
      </c>
    </row>
    <row r="346" s="14" customFormat="1">
      <c r="A346" s="14"/>
      <c r="B346" s="243"/>
      <c r="C346" s="244"/>
      <c r="D346" s="234" t="s">
        <v>135</v>
      </c>
      <c r="E346" s="245" t="s">
        <v>1</v>
      </c>
      <c r="F346" s="246" t="s">
        <v>482</v>
      </c>
      <c r="G346" s="244"/>
      <c r="H346" s="247">
        <v>1418.76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3" t="s">
        <v>135</v>
      </c>
      <c r="AU346" s="253" t="s">
        <v>87</v>
      </c>
      <c r="AV346" s="14" t="s">
        <v>87</v>
      </c>
      <c r="AW346" s="14" t="s">
        <v>32</v>
      </c>
      <c r="AX346" s="14" t="s">
        <v>76</v>
      </c>
      <c r="AY346" s="253" t="s">
        <v>127</v>
      </c>
    </row>
    <row r="347" s="15" customFormat="1">
      <c r="A347" s="15"/>
      <c r="B347" s="254"/>
      <c r="C347" s="255"/>
      <c r="D347" s="234" t="s">
        <v>135</v>
      </c>
      <c r="E347" s="256" t="s">
        <v>1</v>
      </c>
      <c r="F347" s="257" t="s">
        <v>139</v>
      </c>
      <c r="G347" s="255"/>
      <c r="H347" s="258">
        <v>1418.76</v>
      </c>
      <c r="I347" s="259"/>
      <c r="J347" s="255"/>
      <c r="K347" s="255"/>
      <c r="L347" s="260"/>
      <c r="M347" s="261"/>
      <c r="N347" s="262"/>
      <c r="O347" s="262"/>
      <c r="P347" s="262"/>
      <c r="Q347" s="262"/>
      <c r="R347" s="262"/>
      <c r="S347" s="262"/>
      <c r="T347" s="263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4" t="s">
        <v>135</v>
      </c>
      <c r="AU347" s="264" t="s">
        <v>87</v>
      </c>
      <c r="AV347" s="15" t="s">
        <v>134</v>
      </c>
      <c r="AW347" s="15" t="s">
        <v>32</v>
      </c>
      <c r="AX347" s="15" t="s">
        <v>84</v>
      </c>
      <c r="AY347" s="264" t="s">
        <v>127</v>
      </c>
    </row>
    <row r="348" s="2" customFormat="1">
      <c r="A348" s="39"/>
      <c r="B348" s="40"/>
      <c r="C348" s="219" t="s">
        <v>314</v>
      </c>
      <c r="D348" s="219" t="s">
        <v>129</v>
      </c>
      <c r="E348" s="220" t="s">
        <v>483</v>
      </c>
      <c r="F348" s="221" t="s">
        <v>484</v>
      </c>
      <c r="G348" s="222" t="s">
        <v>252</v>
      </c>
      <c r="H348" s="223">
        <v>130.93000000000001</v>
      </c>
      <c r="I348" s="224"/>
      <c r="J348" s="225">
        <f>ROUND(I348*H348,2)</f>
        <v>0</v>
      </c>
      <c r="K348" s="221" t="s">
        <v>133</v>
      </c>
      <c r="L348" s="45"/>
      <c r="M348" s="226" t="s">
        <v>1</v>
      </c>
      <c r="N348" s="227" t="s">
        <v>41</v>
      </c>
      <c r="O348" s="92"/>
      <c r="P348" s="228">
        <f>O348*H348</f>
        <v>0</v>
      </c>
      <c r="Q348" s="228">
        <v>0</v>
      </c>
      <c r="R348" s="228">
        <f>Q348*H348</f>
        <v>0</v>
      </c>
      <c r="S348" s="228">
        <v>0</v>
      </c>
      <c r="T348" s="22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0" t="s">
        <v>134</v>
      </c>
      <c r="AT348" s="230" t="s">
        <v>129</v>
      </c>
      <c r="AU348" s="230" t="s">
        <v>87</v>
      </c>
      <c r="AY348" s="18" t="s">
        <v>127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8" t="s">
        <v>84</v>
      </c>
      <c r="BK348" s="231">
        <f>ROUND(I348*H348,2)</f>
        <v>0</v>
      </c>
      <c r="BL348" s="18" t="s">
        <v>134</v>
      </c>
      <c r="BM348" s="230" t="s">
        <v>485</v>
      </c>
    </row>
    <row r="349" s="14" customFormat="1">
      <c r="A349" s="14"/>
      <c r="B349" s="243"/>
      <c r="C349" s="244"/>
      <c r="D349" s="234" t="s">
        <v>135</v>
      </c>
      <c r="E349" s="245" t="s">
        <v>1</v>
      </c>
      <c r="F349" s="246" t="s">
        <v>486</v>
      </c>
      <c r="G349" s="244"/>
      <c r="H349" s="247">
        <v>130.93000000000001</v>
      </c>
      <c r="I349" s="248"/>
      <c r="J349" s="244"/>
      <c r="K349" s="244"/>
      <c r="L349" s="249"/>
      <c r="M349" s="250"/>
      <c r="N349" s="251"/>
      <c r="O349" s="251"/>
      <c r="P349" s="251"/>
      <c r="Q349" s="251"/>
      <c r="R349" s="251"/>
      <c r="S349" s="251"/>
      <c r="T349" s="25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3" t="s">
        <v>135</v>
      </c>
      <c r="AU349" s="253" t="s">
        <v>87</v>
      </c>
      <c r="AV349" s="14" t="s">
        <v>87</v>
      </c>
      <c r="AW349" s="14" t="s">
        <v>32</v>
      </c>
      <c r="AX349" s="14" t="s">
        <v>76</v>
      </c>
      <c r="AY349" s="253" t="s">
        <v>127</v>
      </c>
    </row>
    <row r="350" s="15" customFormat="1">
      <c r="A350" s="15"/>
      <c r="B350" s="254"/>
      <c r="C350" s="255"/>
      <c r="D350" s="234" t="s">
        <v>135</v>
      </c>
      <c r="E350" s="256" t="s">
        <v>1</v>
      </c>
      <c r="F350" s="257" t="s">
        <v>139</v>
      </c>
      <c r="G350" s="255"/>
      <c r="H350" s="258">
        <v>130.93000000000001</v>
      </c>
      <c r="I350" s="259"/>
      <c r="J350" s="255"/>
      <c r="K350" s="255"/>
      <c r="L350" s="260"/>
      <c r="M350" s="261"/>
      <c r="N350" s="262"/>
      <c r="O350" s="262"/>
      <c r="P350" s="262"/>
      <c r="Q350" s="262"/>
      <c r="R350" s="262"/>
      <c r="S350" s="262"/>
      <c r="T350" s="263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4" t="s">
        <v>135</v>
      </c>
      <c r="AU350" s="264" t="s">
        <v>87</v>
      </c>
      <c r="AV350" s="15" t="s">
        <v>134</v>
      </c>
      <c r="AW350" s="15" t="s">
        <v>32</v>
      </c>
      <c r="AX350" s="15" t="s">
        <v>84</v>
      </c>
      <c r="AY350" s="264" t="s">
        <v>127</v>
      </c>
    </row>
    <row r="351" s="2" customFormat="1">
      <c r="A351" s="39"/>
      <c r="B351" s="40"/>
      <c r="C351" s="219" t="s">
        <v>487</v>
      </c>
      <c r="D351" s="219" t="s">
        <v>129</v>
      </c>
      <c r="E351" s="220" t="s">
        <v>488</v>
      </c>
      <c r="F351" s="221" t="s">
        <v>489</v>
      </c>
      <c r="G351" s="222" t="s">
        <v>252</v>
      </c>
      <c r="H351" s="223">
        <v>101.34</v>
      </c>
      <c r="I351" s="224"/>
      <c r="J351" s="225">
        <f>ROUND(I351*H351,2)</f>
        <v>0</v>
      </c>
      <c r="K351" s="221" t="s">
        <v>133</v>
      </c>
      <c r="L351" s="45"/>
      <c r="M351" s="226" t="s">
        <v>1</v>
      </c>
      <c r="N351" s="227" t="s">
        <v>41</v>
      </c>
      <c r="O351" s="92"/>
      <c r="P351" s="228">
        <f>O351*H351</f>
        <v>0</v>
      </c>
      <c r="Q351" s="228">
        <v>0</v>
      </c>
      <c r="R351" s="228">
        <f>Q351*H351</f>
        <v>0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134</v>
      </c>
      <c r="AT351" s="230" t="s">
        <v>129</v>
      </c>
      <c r="AU351" s="230" t="s">
        <v>87</v>
      </c>
      <c r="AY351" s="18" t="s">
        <v>127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84</v>
      </c>
      <c r="BK351" s="231">
        <f>ROUND(I351*H351,2)</f>
        <v>0</v>
      </c>
      <c r="BL351" s="18" t="s">
        <v>134</v>
      </c>
      <c r="BM351" s="230" t="s">
        <v>490</v>
      </c>
    </row>
    <row r="352" s="14" customFormat="1">
      <c r="A352" s="14"/>
      <c r="B352" s="243"/>
      <c r="C352" s="244"/>
      <c r="D352" s="234" t="s">
        <v>135</v>
      </c>
      <c r="E352" s="245" t="s">
        <v>1</v>
      </c>
      <c r="F352" s="246" t="s">
        <v>491</v>
      </c>
      <c r="G352" s="244"/>
      <c r="H352" s="247">
        <v>101.34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135</v>
      </c>
      <c r="AU352" s="253" t="s">
        <v>87</v>
      </c>
      <c r="AV352" s="14" t="s">
        <v>87</v>
      </c>
      <c r="AW352" s="14" t="s">
        <v>32</v>
      </c>
      <c r="AX352" s="14" t="s">
        <v>76</v>
      </c>
      <c r="AY352" s="253" t="s">
        <v>127</v>
      </c>
    </row>
    <row r="353" s="15" customFormat="1">
      <c r="A353" s="15"/>
      <c r="B353" s="254"/>
      <c r="C353" s="255"/>
      <c r="D353" s="234" t="s">
        <v>135</v>
      </c>
      <c r="E353" s="256" t="s">
        <v>1</v>
      </c>
      <c r="F353" s="257" t="s">
        <v>139</v>
      </c>
      <c r="G353" s="255"/>
      <c r="H353" s="258">
        <v>101.34</v>
      </c>
      <c r="I353" s="259"/>
      <c r="J353" s="255"/>
      <c r="K353" s="255"/>
      <c r="L353" s="260"/>
      <c r="M353" s="261"/>
      <c r="N353" s="262"/>
      <c r="O353" s="262"/>
      <c r="P353" s="262"/>
      <c r="Q353" s="262"/>
      <c r="R353" s="262"/>
      <c r="S353" s="262"/>
      <c r="T353" s="263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4" t="s">
        <v>135</v>
      </c>
      <c r="AU353" s="264" t="s">
        <v>87</v>
      </c>
      <c r="AV353" s="15" t="s">
        <v>134</v>
      </c>
      <c r="AW353" s="15" t="s">
        <v>32</v>
      </c>
      <c r="AX353" s="15" t="s">
        <v>84</v>
      </c>
      <c r="AY353" s="264" t="s">
        <v>127</v>
      </c>
    </row>
    <row r="354" s="2" customFormat="1">
      <c r="A354" s="39"/>
      <c r="B354" s="40"/>
      <c r="C354" s="219" t="s">
        <v>318</v>
      </c>
      <c r="D354" s="219" t="s">
        <v>129</v>
      </c>
      <c r="E354" s="220" t="s">
        <v>492</v>
      </c>
      <c r="F354" s="221" t="s">
        <v>493</v>
      </c>
      <c r="G354" s="222" t="s">
        <v>252</v>
      </c>
      <c r="H354" s="223">
        <v>182.5</v>
      </c>
      <c r="I354" s="224"/>
      <c r="J354" s="225">
        <f>ROUND(I354*H354,2)</f>
        <v>0</v>
      </c>
      <c r="K354" s="221" t="s">
        <v>1</v>
      </c>
      <c r="L354" s="45"/>
      <c r="M354" s="226" t="s">
        <v>1</v>
      </c>
      <c r="N354" s="227" t="s">
        <v>41</v>
      </c>
      <c r="O354" s="92"/>
      <c r="P354" s="228">
        <f>O354*H354</f>
        <v>0</v>
      </c>
      <c r="Q354" s="228">
        <v>0</v>
      </c>
      <c r="R354" s="228">
        <f>Q354*H354</f>
        <v>0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134</v>
      </c>
      <c r="AT354" s="230" t="s">
        <v>129</v>
      </c>
      <c r="AU354" s="230" t="s">
        <v>87</v>
      </c>
      <c r="AY354" s="18" t="s">
        <v>127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84</v>
      </c>
      <c r="BK354" s="231">
        <f>ROUND(I354*H354,2)</f>
        <v>0</v>
      </c>
      <c r="BL354" s="18" t="s">
        <v>134</v>
      </c>
      <c r="BM354" s="230" t="s">
        <v>494</v>
      </c>
    </row>
    <row r="355" s="14" customFormat="1">
      <c r="A355" s="14"/>
      <c r="B355" s="243"/>
      <c r="C355" s="244"/>
      <c r="D355" s="234" t="s">
        <v>135</v>
      </c>
      <c r="E355" s="245" t="s">
        <v>1</v>
      </c>
      <c r="F355" s="246" t="s">
        <v>495</v>
      </c>
      <c r="G355" s="244"/>
      <c r="H355" s="247">
        <v>81.159999999999997</v>
      </c>
      <c r="I355" s="248"/>
      <c r="J355" s="244"/>
      <c r="K355" s="244"/>
      <c r="L355" s="249"/>
      <c r="M355" s="250"/>
      <c r="N355" s="251"/>
      <c r="O355" s="251"/>
      <c r="P355" s="251"/>
      <c r="Q355" s="251"/>
      <c r="R355" s="251"/>
      <c r="S355" s="251"/>
      <c r="T355" s="25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3" t="s">
        <v>135</v>
      </c>
      <c r="AU355" s="253" t="s">
        <v>87</v>
      </c>
      <c r="AV355" s="14" t="s">
        <v>87</v>
      </c>
      <c r="AW355" s="14" t="s">
        <v>32</v>
      </c>
      <c r="AX355" s="14" t="s">
        <v>76</v>
      </c>
      <c r="AY355" s="253" t="s">
        <v>127</v>
      </c>
    </row>
    <row r="356" s="14" customFormat="1">
      <c r="A356" s="14"/>
      <c r="B356" s="243"/>
      <c r="C356" s="244"/>
      <c r="D356" s="234" t="s">
        <v>135</v>
      </c>
      <c r="E356" s="245" t="s">
        <v>1</v>
      </c>
      <c r="F356" s="246" t="s">
        <v>496</v>
      </c>
      <c r="G356" s="244"/>
      <c r="H356" s="247">
        <v>101.34</v>
      </c>
      <c r="I356" s="248"/>
      <c r="J356" s="244"/>
      <c r="K356" s="244"/>
      <c r="L356" s="249"/>
      <c r="M356" s="250"/>
      <c r="N356" s="251"/>
      <c r="O356" s="251"/>
      <c r="P356" s="251"/>
      <c r="Q356" s="251"/>
      <c r="R356" s="251"/>
      <c r="S356" s="251"/>
      <c r="T356" s="25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3" t="s">
        <v>135</v>
      </c>
      <c r="AU356" s="253" t="s">
        <v>87</v>
      </c>
      <c r="AV356" s="14" t="s">
        <v>87</v>
      </c>
      <c r="AW356" s="14" t="s">
        <v>32</v>
      </c>
      <c r="AX356" s="14" t="s">
        <v>76</v>
      </c>
      <c r="AY356" s="253" t="s">
        <v>127</v>
      </c>
    </row>
    <row r="357" s="15" customFormat="1">
      <c r="A357" s="15"/>
      <c r="B357" s="254"/>
      <c r="C357" s="255"/>
      <c r="D357" s="234" t="s">
        <v>135</v>
      </c>
      <c r="E357" s="256" t="s">
        <v>1</v>
      </c>
      <c r="F357" s="257" t="s">
        <v>139</v>
      </c>
      <c r="G357" s="255"/>
      <c r="H357" s="258">
        <v>182.5</v>
      </c>
      <c r="I357" s="259"/>
      <c r="J357" s="255"/>
      <c r="K357" s="255"/>
      <c r="L357" s="260"/>
      <c r="M357" s="261"/>
      <c r="N357" s="262"/>
      <c r="O357" s="262"/>
      <c r="P357" s="262"/>
      <c r="Q357" s="262"/>
      <c r="R357" s="262"/>
      <c r="S357" s="262"/>
      <c r="T357" s="263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4" t="s">
        <v>135</v>
      </c>
      <c r="AU357" s="264" t="s">
        <v>87</v>
      </c>
      <c r="AV357" s="15" t="s">
        <v>134</v>
      </c>
      <c r="AW357" s="15" t="s">
        <v>32</v>
      </c>
      <c r="AX357" s="15" t="s">
        <v>84</v>
      </c>
      <c r="AY357" s="264" t="s">
        <v>127</v>
      </c>
    </row>
    <row r="358" s="2" customFormat="1">
      <c r="A358" s="39"/>
      <c r="B358" s="40"/>
      <c r="C358" s="219" t="s">
        <v>497</v>
      </c>
      <c r="D358" s="219" t="s">
        <v>129</v>
      </c>
      <c r="E358" s="220" t="s">
        <v>498</v>
      </c>
      <c r="F358" s="221" t="s">
        <v>499</v>
      </c>
      <c r="G358" s="222" t="s">
        <v>252</v>
      </c>
      <c r="H358" s="223">
        <v>49.770000000000003</v>
      </c>
      <c r="I358" s="224"/>
      <c r="J358" s="225">
        <f>ROUND(I358*H358,2)</f>
        <v>0</v>
      </c>
      <c r="K358" s="221" t="s">
        <v>1</v>
      </c>
      <c r="L358" s="45"/>
      <c r="M358" s="226" t="s">
        <v>1</v>
      </c>
      <c r="N358" s="227" t="s">
        <v>41</v>
      </c>
      <c r="O358" s="92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134</v>
      </c>
      <c r="AT358" s="230" t="s">
        <v>129</v>
      </c>
      <c r="AU358" s="230" t="s">
        <v>87</v>
      </c>
      <c r="AY358" s="18" t="s">
        <v>127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84</v>
      </c>
      <c r="BK358" s="231">
        <f>ROUND(I358*H358,2)</f>
        <v>0</v>
      </c>
      <c r="BL358" s="18" t="s">
        <v>134</v>
      </c>
      <c r="BM358" s="230" t="s">
        <v>500</v>
      </c>
    </row>
    <row r="359" s="14" customFormat="1">
      <c r="A359" s="14"/>
      <c r="B359" s="243"/>
      <c r="C359" s="244"/>
      <c r="D359" s="234" t="s">
        <v>135</v>
      </c>
      <c r="E359" s="245" t="s">
        <v>1</v>
      </c>
      <c r="F359" s="246" t="s">
        <v>466</v>
      </c>
      <c r="G359" s="244"/>
      <c r="H359" s="247">
        <v>49.770000000000003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3" t="s">
        <v>135</v>
      </c>
      <c r="AU359" s="253" t="s">
        <v>87</v>
      </c>
      <c r="AV359" s="14" t="s">
        <v>87</v>
      </c>
      <c r="AW359" s="14" t="s">
        <v>32</v>
      </c>
      <c r="AX359" s="14" t="s">
        <v>76</v>
      </c>
      <c r="AY359" s="253" t="s">
        <v>127</v>
      </c>
    </row>
    <row r="360" s="15" customFormat="1">
      <c r="A360" s="15"/>
      <c r="B360" s="254"/>
      <c r="C360" s="255"/>
      <c r="D360" s="234" t="s">
        <v>135</v>
      </c>
      <c r="E360" s="256" t="s">
        <v>1</v>
      </c>
      <c r="F360" s="257" t="s">
        <v>139</v>
      </c>
      <c r="G360" s="255"/>
      <c r="H360" s="258">
        <v>49.770000000000003</v>
      </c>
      <c r="I360" s="259"/>
      <c r="J360" s="255"/>
      <c r="K360" s="255"/>
      <c r="L360" s="260"/>
      <c r="M360" s="261"/>
      <c r="N360" s="262"/>
      <c r="O360" s="262"/>
      <c r="P360" s="262"/>
      <c r="Q360" s="262"/>
      <c r="R360" s="262"/>
      <c r="S360" s="262"/>
      <c r="T360" s="263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4" t="s">
        <v>135</v>
      </c>
      <c r="AU360" s="264" t="s">
        <v>87</v>
      </c>
      <c r="AV360" s="15" t="s">
        <v>134</v>
      </c>
      <c r="AW360" s="15" t="s">
        <v>32</v>
      </c>
      <c r="AX360" s="15" t="s">
        <v>84</v>
      </c>
      <c r="AY360" s="264" t="s">
        <v>127</v>
      </c>
    </row>
    <row r="361" s="12" customFormat="1" ht="22.8" customHeight="1">
      <c r="A361" s="12"/>
      <c r="B361" s="203"/>
      <c r="C361" s="204"/>
      <c r="D361" s="205" t="s">
        <v>75</v>
      </c>
      <c r="E361" s="217" t="s">
        <v>501</v>
      </c>
      <c r="F361" s="217" t="s">
        <v>502</v>
      </c>
      <c r="G361" s="204"/>
      <c r="H361" s="204"/>
      <c r="I361" s="207"/>
      <c r="J361" s="218">
        <f>BK361</f>
        <v>0</v>
      </c>
      <c r="K361" s="204"/>
      <c r="L361" s="209"/>
      <c r="M361" s="210"/>
      <c r="N361" s="211"/>
      <c r="O361" s="211"/>
      <c r="P361" s="212">
        <f>P362</f>
        <v>0</v>
      </c>
      <c r="Q361" s="211"/>
      <c r="R361" s="212">
        <f>R362</f>
        <v>0</v>
      </c>
      <c r="S361" s="211"/>
      <c r="T361" s="213">
        <f>T362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14" t="s">
        <v>84</v>
      </c>
      <c r="AT361" s="215" t="s">
        <v>75</v>
      </c>
      <c r="AU361" s="215" t="s">
        <v>84</v>
      </c>
      <c r="AY361" s="214" t="s">
        <v>127</v>
      </c>
      <c r="BK361" s="216">
        <f>BK362</f>
        <v>0</v>
      </c>
    </row>
    <row r="362" s="2" customFormat="1">
      <c r="A362" s="39"/>
      <c r="B362" s="40"/>
      <c r="C362" s="219" t="s">
        <v>321</v>
      </c>
      <c r="D362" s="219" t="s">
        <v>129</v>
      </c>
      <c r="E362" s="220" t="s">
        <v>503</v>
      </c>
      <c r="F362" s="221" t="s">
        <v>504</v>
      </c>
      <c r="G362" s="222" t="s">
        <v>252</v>
      </c>
      <c r="H362" s="223">
        <v>194.333</v>
      </c>
      <c r="I362" s="224"/>
      <c r="J362" s="225">
        <f>ROUND(I362*H362,2)</f>
        <v>0</v>
      </c>
      <c r="K362" s="221" t="s">
        <v>133</v>
      </c>
      <c r="L362" s="45"/>
      <c r="M362" s="226" t="s">
        <v>1</v>
      </c>
      <c r="N362" s="227" t="s">
        <v>41</v>
      </c>
      <c r="O362" s="92"/>
      <c r="P362" s="228">
        <f>O362*H362</f>
        <v>0</v>
      </c>
      <c r="Q362" s="228">
        <v>0</v>
      </c>
      <c r="R362" s="228">
        <f>Q362*H362</f>
        <v>0</v>
      </c>
      <c r="S362" s="228">
        <v>0</v>
      </c>
      <c r="T362" s="22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134</v>
      </c>
      <c r="AT362" s="230" t="s">
        <v>129</v>
      </c>
      <c r="AU362" s="230" t="s">
        <v>87</v>
      </c>
      <c r="AY362" s="18" t="s">
        <v>127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84</v>
      </c>
      <c r="BK362" s="231">
        <f>ROUND(I362*H362,2)</f>
        <v>0</v>
      </c>
      <c r="BL362" s="18" t="s">
        <v>134</v>
      </c>
      <c r="BM362" s="230" t="s">
        <v>505</v>
      </c>
    </row>
    <row r="363" s="12" customFormat="1" ht="22.8" customHeight="1">
      <c r="A363" s="12"/>
      <c r="B363" s="203"/>
      <c r="C363" s="204"/>
      <c r="D363" s="205" t="s">
        <v>75</v>
      </c>
      <c r="E363" s="217" t="s">
        <v>506</v>
      </c>
      <c r="F363" s="217" t="s">
        <v>507</v>
      </c>
      <c r="G363" s="204"/>
      <c r="H363" s="204"/>
      <c r="I363" s="207"/>
      <c r="J363" s="218">
        <f>BK363</f>
        <v>0</v>
      </c>
      <c r="K363" s="204"/>
      <c r="L363" s="209"/>
      <c r="M363" s="210"/>
      <c r="N363" s="211"/>
      <c r="O363" s="211"/>
      <c r="P363" s="212">
        <f>SUM(P364:P366)</f>
        <v>0</v>
      </c>
      <c r="Q363" s="211"/>
      <c r="R363" s="212">
        <f>SUM(R364:R366)</f>
        <v>0</v>
      </c>
      <c r="S363" s="211"/>
      <c r="T363" s="213">
        <f>SUM(T364:T366)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14" t="s">
        <v>84</v>
      </c>
      <c r="AT363" s="215" t="s">
        <v>75</v>
      </c>
      <c r="AU363" s="215" t="s">
        <v>84</v>
      </c>
      <c r="AY363" s="214" t="s">
        <v>127</v>
      </c>
      <c r="BK363" s="216">
        <f>SUM(BK364:BK366)</f>
        <v>0</v>
      </c>
    </row>
    <row r="364" s="2" customFormat="1">
      <c r="A364" s="39"/>
      <c r="B364" s="40"/>
      <c r="C364" s="219" t="s">
        <v>508</v>
      </c>
      <c r="D364" s="219" t="s">
        <v>129</v>
      </c>
      <c r="E364" s="220" t="s">
        <v>509</v>
      </c>
      <c r="F364" s="221" t="s">
        <v>510</v>
      </c>
      <c r="G364" s="222" t="s">
        <v>511</v>
      </c>
      <c r="H364" s="223">
        <v>1</v>
      </c>
      <c r="I364" s="224"/>
      <c r="J364" s="225">
        <f>ROUND(I364*H364,2)</f>
        <v>0</v>
      </c>
      <c r="K364" s="221" t="s">
        <v>1</v>
      </c>
      <c r="L364" s="45"/>
      <c r="M364" s="226" t="s">
        <v>1</v>
      </c>
      <c r="N364" s="227" t="s">
        <v>41</v>
      </c>
      <c r="O364" s="92"/>
      <c r="P364" s="228">
        <f>O364*H364</f>
        <v>0</v>
      </c>
      <c r="Q364" s="228">
        <v>0</v>
      </c>
      <c r="R364" s="228">
        <f>Q364*H364</f>
        <v>0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134</v>
      </c>
      <c r="AT364" s="230" t="s">
        <v>129</v>
      </c>
      <c r="AU364" s="230" t="s">
        <v>87</v>
      </c>
      <c r="AY364" s="18" t="s">
        <v>127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84</v>
      </c>
      <c r="BK364" s="231">
        <f>ROUND(I364*H364,2)</f>
        <v>0</v>
      </c>
      <c r="BL364" s="18" t="s">
        <v>134</v>
      </c>
      <c r="BM364" s="230" t="s">
        <v>512</v>
      </c>
    </row>
    <row r="365" s="2" customFormat="1" ht="16.5" customHeight="1">
      <c r="A365" s="39"/>
      <c r="B365" s="40"/>
      <c r="C365" s="219" t="s">
        <v>326</v>
      </c>
      <c r="D365" s="219" t="s">
        <v>129</v>
      </c>
      <c r="E365" s="220" t="s">
        <v>513</v>
      </c>
      <c r="F365" s="221" t="s">
        <v>514</v>
      </c>
      <c r="G365" s="222" t="s">
        <v>511</v>
      </c>
      <c r="H365" s="223">
        <v>1</v>
      </c>
      <c r="I365" s="224"/>
      <c r="J365" s="225">
        <f>ROUND(I365*H365,2)</f>
        <v>0</v>
      </c>
      <c r="K365" s="221" t="s">
        <v>1</v>
      </c>
      <c r="L365" s="45"/>
      <c r="M365" s="226" t="s">
        <v>1</v>
      </c>
      <c r="N365" s="227" t="s">
        <v>41</v>
      </c>
      <c r="O365" s="92"/>
      <c r="P365" s="228">
        <f>O365*H365</f>
        <v>0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134</v>
      </c>
      <c r="AT365" s="230" t="s">
        <v>129</v>
      </c>
      <c r="AU365" s="230" t="s">
        <v>87</v>
      </c>
      <c r="AY365" s="18" t="s">
        <v>127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84</v>
      </c>
      <c r="BK365" s="231">
        <f>ROUND(I365*H365,2)</f>
        <v>0</v>
      </c>
      <c r="BL365" s="18" t="s">
        <v>134</v>
      </c>
      <c r="BM365" s="230" t="s">
        <v>515</v>
      </c>
    </row>
    <row r="366" s="2" customFormat="1">
      <c r="A366" s="39"/>
      <c r="B366" s="40"/>
      <c r="C366" s="219" t="s">
        <v>516</v>
      </c>
      <c r="D366" s="219" t="s">
        <v>129</v>
      </c>
      <c r="E366" s="220" t="s">
        <v>517</v>
      </c>
      <c r="F366" s="221" t="s">
        <v>518</v>
      </c>
      <c r="G366" s="222" t="s">
        <v>511</v>
      </c>
      <c r="H366" s="223">
        <v>1</v>
      </c>
      <c r="I366" s="224"/>
      <c r="J366" s="225">
        <f>ROUND(I366*H366,2)</f>
        <v>0</v>
      </c>
      <c r="K366" s="221" t="s">
        <v>1</v>
      </c>
      <c r="L366" s="45"/>
      <c r="M366" s="286" t="s">
        <v>1</v>
      </c>
      <c r="N366" s="287" t="s">
        <v>41</v>
      </c>
      <c r="O366" s="288"/>
      <c r="P366" s="289">
        <f>O366*H366</f>
        <v>0</v>
      </c>
      <c r="Q366" s="289">
        <v>0</v>
      </c>
      <c r="R366" s="289">
        <f>Q366*H366</f>
        <v>0</v>
      </c>
      <c r="S366" s="289">
        <v>0</v>
      </c>
      <c r="T366" s="290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134</v>
      </c>
      <c r="AT366" s="230" t="s">
        <v>129</v>
      </c>
      <c r="AU366" s="230" t="s">
        <v>87</v>
      </c>
      <c r="AY366" s="18" t="s">
        <v>127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84</v>
      </c>
      <c r="BK366" s="231">
        <f>ROUND(I366*H366,2)</f>
        <v>0</v>
      </c>
      <c r="BL366" s="18" t="s">
        <v>134</v>
      </c>
      <c r="BM366" s="230" t="s">
        <v>519</v>
      </c>
    </row>
    <row r="367" s="2" customFormat="1" ht="6.96" customHeight="1">
      <c r="A367" s="39"/>
      <c r="B367" s="67"/>
      <c r="C367" s="68"/>
      <c r="D367" s="68"/>
      <c r="E367" s="68"/>
      <c r="F367" s="68"/>
      <c r="G367" s="68"/>
      <c r="H367" s="68"/>
      <c r="I367" s="68"/>
      <c r="J367" s="68"/>
      <c r="K367" s="68"/>
      <c r="L367" s="45"/>
      <c r="M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</row>
  </sheetData>
  <sheetProtection sheet="1" autoFilter="0" formatColumns="0" formatRows="0" objects="1" scenarios="1" spinCount="100000" saltValue="2zEqbIGXMFu+ovrA62jt76rrpGUa/qluPlgjPbzlCIN8F45uhMUK0qGIRE72hbR0p542LF1VZ+84xjWweSJd3A==" hashValue="e2glPRQs5CO9NWIPQu67wJNOhXIXrTQSTJz46ved3cb++AJKO/mTN02mjOU73dVFYQyzuBSnyUSoyTBH6iR0fg==" algorithmName="SHA-512" password="CC35"/>
  <autoFilter ref="C124:K366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 xml:space="preserve">REKONSTRUKCE CHODNÍKU PODÉL SIL. I/2  U MĚSTSKÉHO KINA, PŘELOUČ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520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86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14. 12. 2020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ROUND((SUM(BE124:BE227)),  2)</f>
        <v>0</v>
      </c>
      <c r="G33" s="39"/>
      <c r="H33" s="39"/>
      <c r="I33" s="156">
        <v>0.20999999999999999</v>
      </c>
      <c r="J33" s="155">
        <f>ROUND(((SUM(BE124:BE227))*I33),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ROUND((SUM(BF124:BF227)),  2)</f>
        <v>0</v>
      </c>
      <c r="G34" s="39"/>
      <c r="H34" s="39"/>
      <c r="I34" s="156">
        <v>0.14999999999999999</v>
      </c>
      <c r="J34" s="155">
        <f>ROUND(((SUM(BF124:BF227))*I34),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ROUND((SUM(BG124:BG227)),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ROUND((SUM(BH124:BH227)),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ROUND((SUM(BI124:BI227)),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 xml:space="preserve">REKONSTRUKCE CHODNÍKU PODÉL SIL. I/2  U MĚSTSKÉHO KINA, PŘELOUČ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101.2 - CHODNÍK - NEUZNATELNÉ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14. 12. 2020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Přelouč</v>
      </c>
      <c r="G91" s="41"/>
      <c r="H91" s="41"/>
      <c r="I91" s="33" t="s">
        <v>30</v>
      </c>
      <c r="J91" s="37" t="str">
        <f>E21</f>
        <v>M.I.S.a.s.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Sýkorová M.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80"/>
      <c r="C97" s="181"/>
      <c r="D97" s="182" t="s">
        <v>103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104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106</v>
      </c>
      <c r="E99" s="189"/>
      <c r="F99" s="189"/>
      <c r="G99" s="189"/>
      <c r="H99" s="189"/>
      <c r="I99" s="189"/>
      <c r="J99" s="190">
        <f>J163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107</v>
      </c>
      <c r="E100" s="189"/>
      <c r="F100" s="189"/>
      <c r="G100" s="189"/>
      <c r="H100" s="189"/>
      <c r="I100" s="189"/>
      <c r="J100" s="190">
        <f>J174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108</v>
      </c>
      <c r="E101" s="189"/>
      <c r="F101" s="189"/>
      <c r="G101" s="189"/>
      <c r="H101" s="189"/>
      <c r="I101" s="189"/>
      <c r="J101" s="190">
        <f>J179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109</v>
      </c>
      <c r="E102" s="189"/>
      <c r="F102" s="189"/>
      <c r="G102" s="189"/>
      <c r="H102" s="189"/>
      <c r="I102" s="189"/>
      <c r="J102" s="190">
        <f>J199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110</v>
      </c>
      <c r="E103" s="189"/>
      <c r="F103" s="189"/>
      <c r="G103" s="189"/>
      <c r="H103" s="189"/>
      <c r="I103" s="189"/>
      <c r="J103" s="190">
        <f>J222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111</v>
      </c>
      <c r="E104" s="189"/>
      <c r="F104" s="189"/>
      <c r="G104" s="189"/>
      <c r="H104" s="189"/>
      <c r="I104" s="189"/>
      <c r="J104" s="190">
        <f>J224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112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6.25" customHeight="1">
      <c r="A114" s="39"/>
      <c r="B114" s="40"/>
      <c r="C114" s="41"/>
      <c r="D114" s="41"/>
      <c r="E114" s="175" t="str">
        <f>E7</f>
        <v xml:space="preserve">REKONSTRUKCE CHODNÍKU PODÉL SIL. I/2  U MĚSTSKÉHO KINA, PŘELOUČ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96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SO 101.2 - CHODNÍK - NEUZNATELNÉ NÁKLADY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 xml:space="preserve"> </v>
      </c>
      <c r="G118" s="41"/>
      <c r="H118" s="41"/>
      <c r="I118" s="33" t="s">
        <v>22</v>
      </c>
      <c r="J118" s="80" t="str">
        <f>IF(J12="","",J12)</f>
        <v>14. 12. 2020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Město Přelouč</v>
      </c>
      <c r="G120" s="41"/>
      <c r="H120" s="41"/>
      <c r="I120" s="33" t="s">
        <v>30</v>
      </c>
      <c r="J120" s="37" t="str">
        <f>E21</f>
        <v>M.I.S.a.s.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33</v>
      </c>
      <c r="J121" s="37" t="str">
        <f>E24</f>
        <v>Sýkorová M.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113</v>
      </c>
      <c r="D123" s="195" t="s">
        <v>61</v>
      </c>
      <c r="E123" s="195" t="s">
        <v>57</v>
      </c>
      <c r="F123" s="195" t="s">
        <v>58</v>
      </c>
      <c r="G123" s="195" t="s">
        <v>114</v>
      </c>
      <c r="H123" s="195" t="s">
        <v>115</v>
      </c>
      <c r="I123" s="195" t="s">
        <v>116</v>
      </c>
      <c r="J123" s="195" t="s">
        <v>100</v>
      </c>
      <c r="K123" s="196" t="s">
        <v>117</v>
      </c>
      <c r="L123" s="197"/>
      <c r="M123" s="101" t="s">
        <v>1</v>
      </c>
      <c r="N123" s="102" t="s">
        <v>40</v>
      </c>
      <c r="O123" s="102" t="s">
        <v>118</v>
      </c>
      <c r="P123" s="102" t="s">
        <v>119</v>
      </c>
      <c r="Q123" s="102" t="s">
        <v>120</v>
      </c>
      <c r="R123" s="102" t="s">
        <v>121</v>
      </c>
      <c r="S123" s="102" t="s">
        <v>122</v>
      </c>
      <c r="T123" s="103" t="s">
        <v>123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124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</f>
        <v>0</v>
      </c>
      <c r="Q124" s="105"/>
      <c r="R124" s="200">
        <f>R125</f>
        <v>17.465929039999999</v>
      </c>
      <c r="S124" s="105"/>
      <c r="T124" s="201">
        <f>T125</f>
        <v>30.991999999999997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75</v>
      </c>
      <c r="AU124" s="18" t="s">
        <v>102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125</v>
      </c>
      <c r="F125" s="206" t="s">
        <v>126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P126+P163+P174+P179+P199+P222+P224</f>
        <v>0</v>
      </c>
      <c r="Q125" s="211"/>
      <c r="R125" s="212">
        <f>R126+R163+R174+R179+R199+R222+R224</f>
        <v>17.465929039999999</v>
      </c>
      <c r="S125" s="211"/>
      <c r="T125" s="213">
        <f>T126+T163+T174+T179+T199+T222+T224</f>
        <v>30.991999999999997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76</v>
      </c>
      <c r="AY125" s="214" t="s">
        <v>127</v>
      </c>
      <c r="BK125" s="216">
        <f>BK126+BK163+BK174+BK179+BK199+BK222+BK224</f>
        <v>0</v>
      </c>
    </row>
    <row r="126" s="12" customFormat="1" ht="22.8" customHeight="1">
      <c r="A126" s="12"/>
      <c r="B126" s="203"/>
      <c r="C126" s="204"/>
      <c r="D126" s="205" t="s">
        <v>75</v>
      </c>
      <c r="E126" s="217" t="s">
        <v>84</v>
      </c>
      <c r="F126" s="217" t="s">
        <v>128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SUM(P127:P162)</f>
        <v>0</v>
      </c>
      <c r="Q126" s="211"/>
      <c r="R126" s="212">
        <f>SUM(R127:R162)</f>
        <v>0.0030350000000000004</v>
      </c>
      <c r="S126" s="211"/>
      <c r="T126" s="213">
        <f>SUM(T127:T162)</f>
        <v>30.991999999999997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84</v>
      </c>
      <c r="AY126" s="214" t="s">
        <v>127</v>
      </c>
      <c r="BK126" s="216">
        <f>SUM(BK127:BK162)</f>
        <v>0</v>
      </c>
    </row>
    <row r="127" s="2" customFormat="1">
      <c r="A127" s="39"/>
      <c r="B127" s="40"/>
      <c r="C127" s="219" t="s">
        <v>225</v>
      </c>
      <c r="D127" s="219" t="s">
        <v>129</v>
      </c>
      <c r="E127" s="220" t="s">
        <v>521</v>
      </c>
      <c r="F127" s="221" t="s">
        <v>522</v>
      </c>
      <c r="G127" s="222" t="s">
        <v>132</v>
      </c>
      <c r="H127" s="223">
        <v>37</v>
      </c>
      <c r="I127" s="224"/>
      <c r="J127" s="225">
        <f>ROUND(I127*H127,2)</f>
        <v>0</v>
      </c>
      <c r="K127" s="221" t="s">
        <v>133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0.28999999999999998</v>
      </c>
      <c r="T127" s="229">
        <f>S127*H127</f>
        <v>10.729999999999999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134</v>
      </c>
      <c r="AT127" s="230" t="s">
        <v>129</v>
      </c>
      <c r="AU127" s="230" t="s">
        <v>87</v>
      </c>
      <c r="AY127" s="18" t="s">
        <v>127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134</v>
      </c>
      <c r="BM127" s="230" t="s">
        <v>523</v>
      </c>
    </row>
    <row r="128" s="14" customFormat="1">
      <c r="A128" s="14"/>
      <c r="B128" s="243"/>
      <c r="C128" s="244"/>
      <c r="D128" s="234" t="s">
        <v>135</v>
      </c>
      <c r="E128" s="245" t="s">
        <v>1</v>
      </c>
      <c r="F128" s="246" t="s">
        <v>524</v>
      </c>
      <c r="G128" s="244"/>
      <c r="H128" s="247">
        <v>37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135</v>
      </c>
      <c r="AU128" s="253" t="s">
        <v>87</v>
      </c>
      <c r="AV128" s="14" t="s">
        <v>87</v>
      </c>
      <c r="AW128" s="14" t="s">
        <v>32</v>
      </c>
      <c r="AX128" s="14" t="s">
        <v>84</v>
      </c>
      <c r="AY128" s="253" t="s">
        <v>127</v>
      </c>
    </row>
    <row r="129" s="2" customFormat="1">
      <c r="A129" s="39"/>
      <c r="B129" s="40"/>
      <c r="C129" s="219" t="s">
        <v>306</v>
      </c>
      <c r="D129" s="219" t="s">
        <v>129</v>
      </c>
      <c r="E129" s="220" t="s">
        <v>525</v>
      </c>
      <c r="F129" s="221" t="s">
        <v>526</v>
      </c>
      <c r="G129" s="222" t="s">
        <v>132</v>
      </c>
      <c r="H129" s="223">
        <v>37</v>
      </c>
      <c r="I129" s="224"/>
      <c r="J129" s="225">
        <f>ROUND(I129*H129,2)</f>
        <v>0</v>
      </c>
      <c r="K129" s="221" t="s">
        <v>133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0.22</v>
      </c>
      <c r="T129" s="229">
        <f>S129*H129</f>
        <v>8.1400000000000006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134</v>
      </c>
      <c r="AT129" s="230" t="s">
        <v>129</v>
      </c>
      <c r="AU129" s="230" t="s">
        <v>87</v>
      </c>
      <c r="AY129" s="18" t="s">
        <v>127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134</v>
      </c>
      <c r="BM129" s="230" t="s">
        <v>527</v>
      </c>
    </row>
    <row r="130" s="2" customFormat="1">
      <c r="A130" s="39"/>
      <c r="B130" s="40"/>
      <c r="C130" s="219" t="s">
        <v>84</v>
      </c>
      <c r="D130" s="219" t="s">
        <v>129</v>
      </c>
      <c r="E130" s="220" t="s">
        <v>528</v>
      </c>
      <c r="F130" s="221" t="s">
        <v>529</v>
      </c>
      <c r="G130" s="222" t="s">
        <v>132</v>
      </c>
      <c r="H130" s="223">
        <v>14.5</v>
      </c>
      <c r="I130" s="224"/>
      <c r="J130" s="225">
        <f>ROUND(I130*H130,2)</f>
        <v>0</v>
      </c>
      <c r="K130" s="221" t="s">
        <v>133</v>
      </c>
      <c r="L130" s="45"/>
      <c r="M130" s="226" t="s">
        <v>1</v>
      </c>
      <c r="N130" s="227" t="s">
        <v>41</v>
      </c>
      <c r="O130" s="92"/>
      <c r="P130" s="228">
        <f>O130*H130</f>
        <v>0</v>
      </c>
      <c r="Q130" s="228">
        <v>9.0000000000000006E-05</v>
      </c>
      <c r="R130" s="228">
        <f>Q130*H130</f>
        <v>0.0013050000000000002</v>
      </c>
      <c r="S130" s="228">
        <v>0.25600000000000001</v>
      </c>
      <c r="T130" s="229">
        <f>S130*H130</f>
        <v>3.7120000000000002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134</v>
      </c>
      <c r="AT130" s="230" t="s">
        <v>129</v>
      </c>
      <c r="AU130" s="230" t="s">
        <v>87</v>
      </c>
      <c r="AY130" s="18" t="s">
        <v>127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134</v>
      </c>
      <c r="BM130" s="230" t="s">
        <v>530</v>
      </c>
    </row>
    <row r="131" s="13" customFormat="1">
      <c r="A131" s="13"/>
      <c r="B131" s="232"/>
      <c r="C131" s="233"/>
      <c r="D131" s="234" t="s">
        <v>135</v>
      </c>
      <c r="E131" s="235" t="s">
        <v>1</v>
      </c>
      <c r="F131" s="236" t="s">
        <v>136</v>
      </c>
      <c r="G131" s="233"/>
      <c r="H131" s="235" t="s">
        <v>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135</v>
      </c>
      <c r="AU131" s="242" t="s">
        <v>87</v>
      </c>
      <c r="AV131" s="13" t="s">
        <v>84</v>
      </c>
      <c r="AW131" s="13" t="s">
        <v>32</v>
      </c>
      <c r="AX131" s="13" t="s">
        <v>76</v>
      </c>
      <c r="AY131" s="242" t="s">
        <v>127</v>
      </c>
    </row>
    <row r="132" s="14" customFormat="1">
      <c r="A132" s="14"/>
      <c r="B132" s="243"/>
      <c r="C132" s="244"/>
      <c r="D132" s="234" t="s">
        <v>135</v>
      </c>
      <c r="E132" s="245" t="s">
        <v>1</v>
      </c>
      <c r="F132" s="246" t="s">
        <v>531</v>
      </c>
      <c r="G132" s="244"/>
      <c r="H132" s="247">
        <v>14.5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135</v>
      </c>
      <c r="AU132" s="253" t="s">
        <v>87</v>
      </c>
      <c r="AV132" s="14" t="s">
        <v>87</v>
      </c>
      <c r="AW132" s="14" t="s">
        <v>32</v>
      </c>
      <c r="AX132" s="14" t="s">
        <v>76</v>
      </c>
      <c r="AY132" s="253" t="s">
        <v>127</v>
      </c>
    </row>
    <row r="133" s="15" customFormat="1">
      <c r="A133" s="15"/>
      <c r="B133" s="254"/>
      <c r="C133" s="255"/>
      <c r="D133" s="234" t="s">
        <v>135</v>
      </c>
      <c r="E133" s="256" t="s">
        <v>1</v>
      </c>
      <c r="F133" s="257" t="s">
        <v>139</v>
      </c>
      <c r="G133" s="255"/>
      <c r="H133" s="258">
        <v>14.5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4" t="s">
        <v>135</v>
      </c>
      <c r="AU133" s="264" t="s">
        <v>87</v>
      </c>
      <c r="AV133" s="15" t="s">
        <v>134</v>
      </c>
      <c r="AW133" s="15" t="s">
        <v>32</v>
      </c>
      <c r="AX133" s="15" t="s">
        <v>84</v>
      </c>
      <c r="AY133" s="264" t="s">
        <v>127</v>
      </c>
    </row>
    <row r="134" s="2" customFormat="1" ht="16.5" customHeight="1">
      <c r="A134" s="39"/>
      <c r="B134" s="40"/>
      <c r="C134" s="219" t="s">
        <v>87</v>
      </c>
      <c r="D134" s="219" t="s">
        <v>129</v>
      </c>
      <c r="E134" s="220" t="s">
        <v>168</v>
      </c>
      <c r="F134" s="221" t="s">
        <v>169</v>
      </c>
      <c r="G134" s="222" t="s">
        <v>170</v>
      </c>
      <c r="H134" s="223">
        <v>29</v>
      </c>
      <c r="I134" s="224"/>
      <c r="J134" s="225">
        <f>ROUND(I134*H134,2)</f>
        <v>0</v>
      </c>
      <c r="K134" s="221" t="s">
        <v>133</v>
      </c>
      <c r="L134" s="45"/>
      <c r="M134" s="226" t="s">
        <v>1</v>
      </c>
      <c r="N134" s="227" t="s">
        <v>41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0.28999999999999998</v>
      </c>
      <c r="T134" s="229">
        <f>S134*H134</f>
        <v>8.4100000000000001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134</v>
      </c>
      <c r="AT134" s="230" t="s">
        <v>129</v>
      </c>
      <c r="AU134" s="230" t="s">
        <v>87</v>
      </c>
      <c r="AY134" s="18" t="s">
        <v>127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0</v>
      </c>
      <c r="BL134" s="18" t="s">
        <v>134</v>
      </c>
      <c r="BM134" s="230" t="s">
        <v>532</v>
      </c>
    </row>
    <row r="135" s="14" customFormat="1">
      <c r="A135" s="14"/>
      <c r="B135" s="243"/>
      <c r="C135" s="244"/>
      <c r="D135" s="234" t="s">
        <v>135</v>
      </c>
      <c r="E135" s="245" t="s">
        <v>1</v>
      </c>
      <c r="F135" s="246" t="s">
        <v>533</v>
      </c>
      <c r="G135" s="244"/>
      <c r="H135" s="247">
        <v>29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135</v>
      </c>
      <c r="AU135" s="253" t="s">
        <v>87</v>
      </c>
      <c r="AV135" s="14" t="s">
        <v>87</v>
      </c>
      <c r="AW135" s="14" t="s">
        <v>32</v>
      </c>
      <c r="AX135" s="14" t="s">
        <v>76</v>
      </c>
      <c r="AY135" s="253" t="s">
        <v>127</v>
      </c>
    </row>
    <row r="136" s="15" customFormat="1">
      <c r="A136" s="15"/>
      <c r="B136" s="254"/>
      <c r="C136" s="255"/>
      <c r="D136" s="234" t="s">
        <v>135</v>
      </c>
      <c r="E136" s="256" t="s">
        <v>1</v>
      </c>
      <c r="F136" s="257" t="s">
        <v>139</v>
      </c>
      <c r="G136" s="255"/>
      <c r="H136" s="258">
        <v>29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135</v>
      </c>
      <c r="AU136" s="264" t="s">
        <v>87</v>
      </c>
      <c r="AV136" s="15" t="s">
        <v>134</v>
      </c>
      <c r="AW136" s="15" t="s">
        <v>32</v>
      </c>
      <c r="AX136" s="15" t="s">
        <v>84</v>
      </c>
      <c r="AY136" s="264" t="s">
        <v>127</v>
      </c>
    </row>
    <row r="137" s="2" customFormat="1" ht="33" customHeight="1">
      <c r="A137" s="39"/>
      <c r="B137" s="40"/>
      <c r="C137" s="219" t="s">
        <v>229</v>
      </c>
      <c r="D137" s="219" t="s">
        <v>129</v>
      </c>
      <c r="E137" s="220" t="s">
        <v>534</v>
      </c>
      <c r="F137" s="221" t="s">
        <v>535</v>
      </c>
      <c r="G137" s="222" t="s">
        <v>198</v>
      </c>
      <c r="H137" s="223">
        <v>5.5499999999999998</v>
      </c>
      <c r="I137" s="224"/>
      <c r="J137" s="225">
        <f>ROUND(I137*H137,2)</f>
        <v>0</v>
      </c>
      <c r="K137" s="221" t="s">
        <v>133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134</v>
      </c>
      <c r="AT137" s="230" t="s">
        <v>129</v>
      </c>
      <c r="AU137" s="230" t="s">
        <v>87</v>
      </c>
      <c r="AY137" s="18" t="s">
        <v>127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134</v>
      </c>
      <c r="BM137" s="230" t="s">
        <v>536</v>
      </c>
    </row>
    <row r="138" s="14" customFormat="1">
      <c r="A138" s="14"/>
      <c r="B138" s="243"/>
      <c r="C138" s="244"/>
      <c r="D138" s="234" t="s">
        <v>135</v>
      </c>
      <c r="E138" s="245" t="s">
        <v>1</v>
      </c>
      <c r="F138" s="246" t="s">
        <v>537</v>
      </c>
      <c r="G138" s="244"/>
      <c r="H138" s="247">
        <v>5.5499999999999998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135</v>
      </c>
      <c r="AU138" s="253" t="s">
        <v>87</v>
      </c>
      <c r="AV138" s="14" t="s">
        <v>87</v>
      </c>
      <c r="AW138" s="14" t="s">
        <v>32</v>
      </c>
      <c r="AX138" s="14" t="s">
        <v>84</v>
      </c>
      <c r="AY138" s="253" t="s">
        <v>127</v>
      </c>
    </row>
    <row r="139" s="2" customFormat="1">
      <c r="A139" s="39"/>
      <c r="B139" s="40"/>
      <c r="C139" s="219" t="s">
        <v>144</v>
      </c>
      <c r="D139" s="219" t="s">
        <v>129</v>
      </c>
      <c r="E139" s="220" t="s">
        <v>212</v>
      </c>
      <c r="F139" s="221" t="s">
        <v>213</v>
      </c>
      <c r="G139" s="222" t="s">
        <v>198</v>
      </c>
      <c r="H139" s="223">
        <v>2.0299999999999998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134</v>
      </c>
      <c r="AT139" s="230" t="s">
        <v>129</v>
      </c>
      <c r="AU139" s="230" t="s">
        <v>87</v>
      </c>
      <c r="AY139" s="18" t="s">
        <v>127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134</v>
      </c>
      <c r="BM139" s="230" t="s">
        <v>538</v>
      </c>
    </row>
    <row r="140" s="14" customFormat="1">
      <c r="A140" s="14"/>
      <c r="B140" s="243"/>
      <c r="C140" s="244"/>
      <c r="D140" s="234" t="s">
        <v>135</v>
      </c>
      <c r="E140" s="245" t="s">
        <v>1</v>
      </c>
      <c r="F140" s="246" t="s">
        <v>539</v>
      </c>
      <c r="G140" s="244"/>
      <c r="H140" s="247">
        <v>2.0299999999999998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135</v>
      </c>
      <c r="AU140" s="253" t="s">
        <v>87</v>
      </c>
      <c r="AV140" s="14" t="s">
        <v>87</v>
      </c>
      <c r="AW140" s="14" t="s">
        <v>32</v>
      </c>
      <c r="AX140" s="14" t="s">
        <v>76</v>
      </c>
      <c r="AY140" s="253" t="s">
        <v>127</v>
      </c>
    </row>
    <row r="141" s="15" customFormat="1">
      <c r="A141" s="15"/>
      <c r="B141" s="254"/>
      <c r="C141" s="255"/>
      <c r="D141" s="234" t="s">
        <v>135</v>
      </c>
      <c r="E141" s="256" t="s">
        <v>1</v>
      </c>
      <c r="F141" s="257" t="s">
        <v>139</v>
      </c>
      <c r="G141" s="255"/>
      <c r="H141" s="258">
        <v>2.0299999999999998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135</v>
      </c>
      <c r="AU141" s="264" t="s">
        <v>87</v>
      </c>
      <c r="AV141" s="15" t="s">
        <v>134</v>
      </c>
      <c r="AW141" s="15" t="s">
        <v>32</v>
      </c>
      <c r="AX141" s="15" t="s">
        <v>84</v>
      </c>
      <c r="AY141" s="264" t="s">
        <v>127</v>
      </c>
    </row>
    <row r="142" s="2" customFormat="1">
      <c r="A142" s="39"/>
      <c r="B142" s="40"/>
      <c r="C142" s="219" t="s">
        <v>134</v>
      </c>
      <c r="D142" s="219" t="s">
        <v>129</v>
      </c>
      <c r="E142" s="220" t="s">
        <v>219</v>
      </c>
      <c r="F142" s="221" t="s">
        <v>220</v>
      </c>
      <c r="G142" s="222" t="s">
        <v>198</v>
      </c>
      <c r="H142" s="223">
        <v>2.0299999999999998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134</v>
      </c>
      <c r="AT142" s="230" t="s">
        <v>129</v>
      </c>
      <c r="AU142" s="230" t="s">
        <v>87</v>
      </c>
      <c r="AY142" s="18" t="s">
        <v>127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134</v>
      </c>
      <c r="BM142" s="230" t="s">
        <v>540</v>
      </c>
    </row>
    <row r="143" s="2" customFormat="1" ht="33" customHeight="1">
      <c r="A143" s="39"/>
      <c r="B143" s="40"/>
      <c r="C143" s="219" t="s">
        <v>315</v>
      </c>
      <c r="D143" s="219" t="s">
        <v>129</v>
      </c>
      <c r="E143" s="220" t="s">
        <v>541</v>
      </c>
      <c r="F143" s="221" t="s">
        <v>542</v>
      </c>
      <c r="G143" s="222" t="s">
        <v>198</v>
      </c>
      <c r="H143" s="223">
        <v>5.5499999999999998</v>
      </c>
      <c r="I143" s="224"/>
      <c r="J143" s="225">
        <f>ROUND(I143*H143,2)</f>
        <v>0</v>
      </c>
      <c r="K143" s="221" t="s">
        <v>133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134</v>
      </c>
      <c r="AT143" s="230" t="s">
        <v>129</v>
      </c>
      <c r="AU143" s="230" t="s">
        <v>87</v>
      </c>
      <c r="AY143" s="18" t="s">
        <v>127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134</v>
      </c>
      <c r="BM143" s="230" t="s">
        <v>543</v>
      </c>
    </row>
    <row r="144" s="14" customFormat="1">
      <c r="A144" s="14"/>
      <c r="B144" s="243"/>
      <c r="C144" s="244"/>
      <c r="D144" s="234" t="s">
        <v>135</v>
      </c>
      <c r="E144" s="245" t="s">
        <v>1</v>
      </c>
      <c r="F144" s="246" t="s">
        <v>544</v>
      </c>
      <c r="G144" s="244"/>
      <c r="H144" s="247">
        <v>5.5499999999999998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135</v>
      </c>
      <c r="AU144" s="253" t="s">
        <v>87</v>
      </c>
      <c r="AV144" s="14" t="s">
        <v>87</v>
      </c>
      <c r="AW144" s="14" t="s">
        <v>32</v>
      </c>
      <c r="AX144" s="14" t="s">
        <v>84</v>
      </c>
      <c r="AY144" s="253" t="s">
        <v>127</v>
      </c>
    </row>
    <row r="145" s="2" customFormat="1">
      <c r="A145" s="39"/>
      <c r="B145" s="40"/>
      <c r="C145" s="219" t="s">
        <v>233</v>
      </c>
      <c r="D145" s="219" t="s">
        <v>129</v>
      </c>
      <c r="E145" s="220" t="s">
        <v>545</v>
      </c>
      <c r="F145" s="221" t="s">
        <v>546</v>
      </c>
      <c r="G145" s="222" t="s">
        <v>198</v>
      </c>
      <c r="H145" s="223">
        <v>22.199999999999999</v>
      </c>
      <c r="I145" s="224"/>
      <c r="J145" s="225">
        <f>ROUND(I145*H145,2)</f>
        <v>0</v>
      </c>
      <c r="K145" s="221" t="s">
        <v>133</v>
      </c>
      <c r="L145" s="45"/>
      <c r="M145" s="226" t="s">
        <v>1</v>
      </c>
      <c r="N145" s="227" t="s">
        <v>41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134</v>
      </c>
      <c r="AT145" s="230" t="s">
        <v>129</v>
      </c>
      <c r="AU145" s="230" t="s">
        <v>87</v>
      </c>
      <c r="AY145" s="18" t="s">
        <v>127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134</v>
      </c>
      <c r="BM145" s="230" t="s">
        <v>547</v>
      </c>
    </row>
    <row r="146" s="14" customFormat="1">
      <c r="A146" s="14"/>
      <c r="B146" s="243"/>
      <c r="C146" s="244"/>
      <c r="D146" s="234" t="s">
        <v>135</v>
      </c>
      <c r="E146" s="245" t="s">
        <v>1</v>
      </c>
      <c r="F146" s="246" t="s">
        <v>548</v>
      </c>
      <c r="G146" s="244"/>
      <c r="H146" s="247">
        <v>22.199999999999999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135</v>
      </c>
      <c r="AU146" s="253" t="s">
        <v>87</v>
      </c>
      <c r="AV146" s="14" t="s">
        <v>87</v>
      </c>
      <c r="AW146" s="14" t="s">
        <v>32</v>
      </c>
      <c r="AX146" s="14" t="s">
        <v>84</v>
      </c>
      <c r="AY146" s="253" t="s">
        <v>127</v>
      </c>
    </row>
    <row r="147" s="2" customFormat="1">
      <c r="A147" s="39"/>
      <c r="B147" s="40"/>
      <c r="C147" s="219" t="s">
        <v>323</v>
      </c>
      <c r="D147" s="219" t="s">
        <v>129</v>
      </c>
      <c r="E147" s="220" t="s">
        <v>549</v>
      </c>
      <c r="F147" s="221" t="s">
        <v>550</v>
      </c>
      <c r="G147" s="222" t="s">
        <v>198</v>
      </c>
      <c r="H147" s="223">
        <v>5.5499999999999998</v>
      </c>
      <c r="I147" s="224"/>
      <c r="J147" s="225">
        <f>ROUND(I147*H147,2)</f>
        <v>0</v>
      </c>
      <c r="K147" s="221" t="s">
        <v>133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134</v>
      </c>
      <c r="AT147" s="230" t="s">
        <v>129</v>
      </c>
      <c r="AU147" s="230" t="s">
        <v>87</v>
      </c>
      <c r="AY147" s="18" t="s">
        <v>127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134</v>
      </c>
      <c r="BM147" s="230" t="s">
        <v>551</v>
      </c>
    </row>
    <row r="148" s="2" customFormat="1">
      <c r="A148" s="39"/>
      <c r="B148" s="40"/>
      <c r="C148" s="219" t="s">
        <v>237</v>
      </c>
      <c r="D148" s="219" t="s">
        <v>129</v>
      </c>
      <c r="E148" s="220" t="s">
        <v>552</v>
      </c>
      <c r="F148" s="221" t="s">
        <v>553</v>
      </c>
      <c r="G148" s="222" t="s">
        <v>252</v>
      </c>
      <c r="H148" s="223">
        <v>10.545</v>
      </c>
      <c r="I148" s="224"/>
      <c r="J148" s="225">
        <f>ROUND(I148*H148,2)</f>
        <v>0</v>
      </c>
      <c r="K148" s="221" t="s">
        <v>133</v>
      </c>
      <c r="L148" s="45"/>
      <c r="M148" s="226" t="s">
        <v>1</v>
      </c>
      <c r="N148" s="227" t="s">
        <v>41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134</v>
      </c>
      <c r="AT148" s="230" t="s">
        <v>129</v>
      </c>
      <c r="AU148" s="230" t="s">
        <v>87</v>
      </c>
      <c r="AY148" s="18" t="s">
        <v>127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84</v>
      </c>
      <c r="BK148" s="231">
        <f>ROUND(I148*H148,2)</f>
        <v>0</v>
      </c>
      <c r="BL148" s="18" t="s">
        <v>134</v>
      </c>
      <c r="BM148" s="230" t="s">
        <v>554</v>
      </c>
    </row>
    <row r="149" s="14" customFormat="1">
      <c r="A149" s="14"/>
      <c r="B149" s="243"/>
      <c r="C149" s="244"/>
      <c r="D149" s="234" t="s">
        <v>135</v>
      </c>
      <c r="E149" s="245" t="s">
        <v>1</v>
      </c>
      <c r="F149" s="246" t="s">
        <v>555</v>
      </c>
      <c r="G149" s="244"/>
      <c r="H149" s="247">
        <v>10.545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135</v>
      </c>
      <c r="AU149" s="253" t="s">
        <v>87</v>
      </c>
      <c r="AV149" s="14" t="s">
        <v>87</v>
      </c>
      <c r="AW149" s="14" t="s">
        <v>32</v>
      </c>
      <c r="AX149" s="14" t="s">
        <v>84</v>
      </c>
      <c r="AY149" s="253" t="s">
        <v>127</v>
      </c>
    </row>
    <row r="150" s="2" customFormat="1" ht="16.5" customHeight="1">
      <c r="A150" s="39"/>
      <c r="B150" s="40"/>
      <c r="C150" s="219" t="s">
        <v>331</v>
      </c>
      <c r="D150" s="219" t="s">
        <v>129</v>
      </c>
      <c r="E150" s="220" t="s">
        <v>556</v>
      </c>
      <c r="F150" s="221" t="s">
        <v>557</v>
      </c>
      <c r="G150" s="222" t="s">
        <v>198</v>
      </c>
      <c r="H150" s="223">
        <v>5.5499999999999998</v>
      </c>
      <c r="I150" s="224"/>
      <c r="J150" s="225">
        <f>ROUND(I150*H150,2)</f>
        <v>0</v>
      </c>
      <c r="K150" s="221" t="s">
        <v>133</v>
      </c>
      <c r="L150" s="45"/>
      <c r="M150" s="226" t="s">
        <v>1</v>
      </c>
      <c r="N150" s="227" t="s">
        <v>41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134</v>
      </c>
      <c r="AT150" s="230" t="s">
        <v>129</v>
      </c>
      <c r="AU150" s="230" t="s">
        <v>87</v>
      </c>
      <c r="AY150" s="18" t="s">
        <v>127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134</v>
      </c>
      <c r="BM150" s="230" t="s">
        <v>558</v>
      </c>
    </row>
    <row r="151" s="2" customFormat="1">
      <c r="A151" s="39"/>
      <c r="B151" s="40"/>
      <c r="C151" s="219" t="s">
        <v>242</v>
      </c>
      <c r="D151" s="219" t="s">
        <v>129</v>
      </c>
      <c r="E151" s="220" t="s">
        <v>559</v>
      </c>
      <c r="F151" s="221" t="s">
        <v>560</v>
      </c>
      <c r="G151" s="222" t="s">
        <v>132</v>
      </c>
      <c r="H151" s="223">
        <v>37</v>
      </c>
      <c r="I151" s="224"/>
      <c r="J151" s="225">
        <f>ROUND(I151*H151,2)</f>
        <v>0</v>
      </c>
      <c r="K151" s="221" t="s">
        <v>133</v>
      </c>
      <c r="L151" s="45"/>
      <c r="M151" s="226" t="s">
        <v>1</v>
      </c>
      <c r="N151" s="227" t="s">
        <v>41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134</v>
      </c>
      <c r="AT151" s="230" t="s">
        <v>129</v>
      </c>
      <c r="AU151" s="230" t="s">
        <v>87</v>
      </c>
      <c r="AY151" s="18" t="s">
        <v>127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84</v>
      </c>
      <c r="BK151" s="231">
        <f>ROUND(I151*H151,2)</f>
        <v>0</v>
      </c>
      <c r="BL151" s="18" t="s">
        <v>134</v>
      </c>
      <c r="BM151" s="230" t="s">
        <v>561</v>
      </c>
    </row>
    <row r="152" s="14" customFormat="1">
      <c r="A152" s="14"/>
      <c r="B152" s="243"/>
      <c r="C152" s="244"/>
      <c r="D152" s="234" t="s">
        <v>135</v>
      </c>
      <c r="E152" s="245" t="s">
        <v>1</v>
      </c>
      <c r="F152" s="246" t="s">
        <v>562</v>
      </c>
      <c r="G152" s="244"/>
      <c r="H152" s="247">
        <v>37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135</v>
      </c>
      <c r="AU152" s="253" t="s">
        <v>87</v>
      </c>
      <c r="AV152" s="14" t="s">
        <v>87</v>
      </c>
      <c r="AW152" s="14" t="s">
        <v>32</v>
      </c>
      <c r="AX152" s="14" t="s">
        <v>84</v>
      </c>
      <c r="AY152" s="253" t="s">
        <v>127</v>
      </c>
    </row>
    <row r="153" s="2" customFormat="1">
      <c r="A153" s="39"/>
      <c r="B153" s="40"/>
      <c r="C153" s="219" t="s">
        <v>157</v>
      </c>
      <c r="D153" s="219" t="s">
        <v>129</v>
      </c>
      <c r="E153" s="220" t="s">
        <v>563</v>
      </c>
      <c r="F153" s="221" t="s">
        <v>564</v>
      </c>
      <c r="G153" s="222" t="s">
        <v>132</v>
      </c>
      <c r="H153" s="223">
        <v>42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134</v>
      </c>
      <c r="AT153" s="230" t="s">
        <v>129</v>
      </c>
      <c r="AU153" s="230" t="s">
        <v>87</v>
      </c>
      <c r="AY153" s="18" t="s">
        <v>127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134</v>
      </c>
      <c r="BM153" s="230" t="s">
        <v>565</v>
      </c>
    </row>
    <row r="154" s="14" customFormat="1">
      <c r="A154" s="14"/>
      <c r="B154" s="243"/>
      <c r="C154" s="244"/>
      <c r="D154" s="234" t="s">
        <v>135</v>
      </c>
      <c r="E154" s="245" t="s">
        <v>1</v>
      </c>
      <c r="F154" s="246" t="s">
        <v>566</v>
      </c>
      <c r="G154" s="244"/>
      <c r="H154" s="247">
        <v>42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135</v>
      </c>
      <c r="AU154" s="253" t="s">
        <v>87</v>
      </c>
      <c r="AV154" s="14" t="s">
        <v>87</v>
      </c>
      <c r="AW154" s="14" t="s">
        <v>32</v>
      </c>
      <c r="AX154" s="14" t="s">
        <v>76</v>
      </c>
      <c r="AY154" s="253" t="s">
        <v>127</v>
      </c>
    </row>
    <row r="155" s="15" customFormat="1">
      <c r="A155" s="15"/>
      <c r="B155" s="254"/>
      <c r="C155" s="255"/>
      <c r="D155" s="234" t="s">
        <v>135</v>
      </c>
      <c r="E155" s="256" t="s">
        <v>1</v>
      </c>
      <c r="F155" s="257" t="s">
        <v>139</v>
      </c>
      <c r="G155" s="255"/>
      <c r="H155" s="258">
        <v>42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4" t="s">
        <v>135</v>
      </c>
      <c r="AU155" s="264" t="s">
        <v>87</v>
      </c>
      <c r="AV155" s="15" t="s">
        <v>134</v>
      </c>
      <c r="AW155" s="15" t="s">
        <v>32</v>
      </c>
      <c r="AX155" s="15" t="s">
        <v>84</v>
      </c>
      <c r="AY155" s="264" t="s">
        <v>127</v>
      </c>
    </row>
    <row r="156" s="2" customFormat="1">
      <c r="A156" s="39"/>
      <c r="B156" s="40"/>
      <c r="C156" s="219" t="s">
        <v>147</v>
      </c>
      <c r="D156" s="219" t="s">
        <v>129</v>
      </c>
      <c r="E156" s="220" t="s">
        <v>567</v>
      </c>
      <c r="F156" s="221" t="s">
        <v>568</v>
      </c>
      <c r="G156" s="222" t="s">
        <v>132</v>
      </c>
      <c r="H156" s="223">
        <v>42</v>
      </c>
      <c r="I156" s="224"/>
      <c r="J156" s="225">
        <f>ROUND(I156*H156,2)</f>
        <v>0</v>
      </c>
      <c r="K156" s="221" t="s">
        <v>133</v>
      </c>
      <c r="L156" s="45"/>
      <c r="M156" s="226" t="s">
        <v>1</v>
      </c>
      <c r="N156" s="227" t="s">
        <v>41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134</v>
      </c>
      <c r="AT156" s="230" t="s">
        <v>129</v>
      </c>
      <c r="AU156" s="230" t="s">
        <v>87</v>
      </c>
      <c r="AY156" s="18" t="s">
        <v>127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0</v>
      </c>
      <c r="BL156" s="18" t="s">
        <v>134</v>
      </c>
      <c r="BM156" s="230" t="s">
        <v>569</v>
      </c>
    </row>
    <row r="157" s="2" customFormat="1" ht="16.5" customHeight="1">
      <c r="A157" s="39"/>
      <c r="B157" s="40"/>
      <c r="C157" s="265" t="s">
        <v>167</v>
      </c>
      <c r="D157" s="265" t="s">
        <v>259</v>
      </c>
      <c r="E157" s="266" t="s">
        <v>570</v>
      </c>
      <c r="F157" s="267" t="s">
        <v>571</v>
      </c>
      <c r="G157" s="268" t="s">
        <v>572</v>
      </c>
      <c r="H157" s="269">
        <v>1.73</v>
      </c>
      <c r="I157" s="270"/>
      <c r="J157" s="271">
        <f>ROUND(I157*H157,2)</f>
        <v>0</v>
      </c>
      <c r="K157" s="267" t="s">
        <v>133</v>
      </c>
      <c r="L157" s="272"/>
      <c r="M157" s="273" t="s">
        <v>1</v>
      </c>
      <c r="N157" s="274" t="s">
        <v>41</v>
      </c>
      <c r="O157" s="92"/>
      <c r="P157" s="228">
        <f>O157*H157</f>
        <v>0</v>
      </c>
      <c r="Q157" s="228">
        <v>0.001</v>
      </c>
      <c r="R157" s="228">
        <f>Q157*H157</f>
        <v>0.00173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151</v>
      </c>
      <c r="AT157" s="230" t="s">
        <v>259</v>
      </c>
      <c r="AU157" s="230" t="s">
        <v>87</v>
      </c>
      <c r="AY157" s="18" t="s">
        <v>127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84</v>
      </c>
      <c r="BK157" s="231">
        <f>ROUND(I157*H157,2)</f>
        <v>0</v>
      </c>
      <c r="BL157" s="18" t="s">
        <v>134</v>
      </c>
      <c r="BM157" s="230" t="s">
        <v>573</v>
      </c>
    </row>
    <row r="158" s="14" customFormat="1">
      <c r="A158" s="14"/>
      <c r="B158" s="243"/>
      <c r="C158" s="244"/>
      <c r="D158" s="234" t="s">
        <v>135</v>
      </c>
      <c r="E158" s="245" t="s">
        <v>1</v>
      </c>
      <c r="F158" s="246" t="s">
        <v>574</v>
      </c>
      <c r="G158" s="244"/>
      <c r="H158" s="247">
        <v>1.73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135</v>
      </c>
      <c r="AU158" s="253" t="s">
        <v>87</v>
      </c>
      <c r="AV158" s="14" t="s">
        <v>87</v>
      </c>
      <c r="AW158" s="14" t="s">
        <v>32</v>
      </c>
      <c r="AX158" s="14" t="s">
        <v>76</v>
      </c>
      <c r="AY158" s="253" t="s">
        <v>127</v>
      </c>
    </row>
    <row r="159" s="15" customFormat="1">
      <c r="A159" s="15"/>
      <c r="B159" s="254"/>
      <c r="C159" s="255"/>
      <c r="D159" s="234" t="s">
        <v>135</v>
      </c>
      <c r="E159" s="256" t="s">
        <v>1</v>
      </c>
      <c r="F159" s="257" t="s">
        <v>139</v>
      </c>
      <c r="G159" s="255"/>
      <c r="H159" s="258">
        <v>1.73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4" t="s">
        <v>135</v>
      </c>
      <c r="AU159" s="264" t="s">
        <v>87</v>
      </c>
      <c r="AV159" s="15" t="s">
        <v>134</v>
      </c>
      <c r="AW159" s="15" t="s">
        <v>32</v>
      </c>
      <c r="AX159" s="15" t="s">
        <v>84</v>
      </c>
      <c r="AY159" s="264" t="s">
        <v>127</v>
      </c>
    </row>
    <row r="160" s="2" customFormat="1" ht="16.5" customHeight="1">
      <c r="A160" s="39"/>
      <c r="B160" s="40"/>
      <c r="C160" s="265" t="s">
        <v>151</v>
      </c>
      <c r="D160" s="265" t="s">
        <v>259</v>
      </c>
      <c r="E160" s="266" t="s">
        <v>269</v>
      </c>
      <c r="F160" s="267" t="s">
        <v>575</v>
      </c>
      <c r="G160" s="268" t="s">
        <v>198</v>
      </c>
      <c r="H160" s="269">
        <v>4.2000000000000002</v>
      </c>
      <c r="I160" s="270"/>
      <c r="J160" s="271">
        <f>ROUND(I160*H160,2)</f>
        <v>0</v>
      </c>
      <c r="K160" s="267" t="s">
        <v>1</v>
      </c>
      <c r="L160" s="272"/>
      <c r="M160" s="273" t="s">
        <v>1</v>
      </c>
      <c r="N160" s="274" t="s">
        <v>41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151</v>
      </c>
      <c r="AT160" s="230" t="s">
        <v>259</v>
      </c>
      <c r="AU160" s="230" t="s">
        <v>87</v>
      </c>
      <c r="AY160" s="18" t="s">
        <v>127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0</v>
      </c>
      <c r="BL160" s="18" t="s">
        <v>134</v>
      </c>
      <c r="BM160" s="230" t="s">
        <v>576</v>
      </c>
    </row>
    <row r="161" s="14" customFormat="1">
      <c r="A161" s="14"/>
      <c r="B161" s="243"/>
      <c r="C161" s="244"/>
      <c r="D161" s="234" t="s">
        <v>135</v>
      </c>
      <c r="E161" s="245" t="s">
        <v>1</v>
      </c>
      <c r="F161" s="246" t="s">
        <v>577</v>
      </c>
      <c r="G161" s="244"/>
      <c r="H161" s="247">
        <v>4.2000000000000002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135</v>
      </c>
      <c r="AU161" s="253" t="s">
        <v>87</v>
      </c>
      <c r="AV161" s="14" t="s">
        <v>87</v>
      </c>
      <c r="AW161" s="14" t="s">
        <v>32</v>
      </c>
      <c r="AX161" s="14" t="s">
        <v>76</v>
      </c>
      <c r="AY161" s="253" t="s">
        <v>127</v>
      </c>
    </row>
    <row r="162" s="15" customFormat="1">
      <c r="A162" s="15"/>
      <c r="B162" s="254"/>
      <c r="C162" s="255"/>
      <c r="D162" s="234" t="s">
        <v>135</v>
      </c>
      <c r="E162" s="256" t="s">
        <v>1</v>
      </c>
      <c r="F162" s="257" t="s">
        <v>139</v>
      </c>
      <c r="G162" s="255"/>
      <c r="H162" s="258">
        <v>4.2000000000000002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135</v>
      </c>
      <c r="AU162" s="264" t="s">
        <v>87</v>
      </c>
      <c r="AV162" s="15" t="s">
        <v>134</v>
      </c>
      <c r="AW162" s="15" t="s">
        <v>32</v>
      </c>
      <c r="AX162" s="15" t="s">
        <v>84</v>
      </c>
      <c r="AY162" s="264" t="s">
        <v>127</v>
      </c>
    </row>
    <row r="163" s="12" customFormat="1" ht="22.8" customHeight="1">
      <c r="A163" s="12"/>
      <c r="B163" s="203"/>
      <c r="C163" s="204"/>
      <c r="D163" s="205" t="s">
        <v>75</v>
      </c>
      <c r="E163" s="217" t="s">
        <v>157</v>
      </c>
      <c r="F163" s="217" t="s">
        <v>283</v>
      </c>
      <c r="G163" s="204"/>
      <c r="H163" s="204"/>
      <c r="I163" s="207"/>
      <c r="J163" s="218">
        <f>BK163</f>
        <v>0</v>
      </c>
      <c r="K163" s="204"/>
      <c r="L163" s="209"/>
      <c r="M163" s="210"/>
      <c r="N163" s="211"/>
      <c r="O163" s="211"/>
      <c r="P163" s="212">
        <f>SUM(P164:P173)</f>
        <v>0</v>
      </c>
      <c r="Q163" s="211"/>
      <c r="R163" s="212">
        <f>SUM(R164:R173)</f>
        <v>12.032489999999999</v>
      </c>
      <c r="S163" s="211"/>
      <c r="T163" s="213">
        <f>SUM(T164:T173)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4" t="s">
        <v>84</v>
      </c>
      <c r="AT163" s="215" t="s">
        <v>75</v>
      </c>
      <c r="AU163" s="215" t="s">
        <v>84</v>
      </c>
      <c r="AY163" s="214" t="s">
        <v>127</v>
      </c>
      <c r="BK163" s="216">
        <f>SUM(BK164:BK173)</f>
        <v>0</v>
      </c>
    </row>
    <row r="164" s="2" customFormat="1">
      <c r="A164" s="39"/>
      <c r="B164" s="40"/>
      <c r="C164" s="219" t="s">
        <v>341</v>
      </c>
      <c r="D164" s="219" t="s">
        <v>129</v>
      </c>
      <c r="E164" s="220" t="s">
        <v>285</v>
      </c>
      <c r="F164" s="221" t="s">
        <v>286</v>
      </c>
      <c r="G164" s="222" t="s">
        <v>132</v>
      </c>
      <c r="H164" s="223">
        <v>37</v>
      </c>
      <c r="I164" s="224"/>
      <c r="J164" s="225">
        <f>ROUND(I164*H164,2)</f>
        <v>0</v>
      </c>
      <c r="K164" s="221" t="s">
        <v>133</v>
      </c>
      <c r="L164" s="45"/>
      <c r="M164" s="226" t="s">
        <v>1</v>
      </c>
      <c r="N164" s="227" t="s">
        <v>41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134</v>
      </c>
      <c r="AT164" s="230" t="s">
        <v>129</v>
      </c>
      <c r="AU164" s="230" t="s">
        <v>87</v>
      </c>
      <c r="AY164" s="18" t="s">
        <v>127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84</v>
      </c>
      <c r="BK164" s="231">
        <f>ROUND(I164*H164,2)</f>
        <v>0</v>
      </c>
      <c r="BL164" s="18" t="s">
        <v>134</v>
      </c>
      <c r="BM164" s="230" t="s">
        <v>578</v>
      </c>
    </row>
    <row r="165" s="14" customFormat="1">
      <c r="A165" s="14"/>
      <c r="B165" s="243"/>
      <c r="C165" s="244"/>
      <c r="D165" s="234" t="s">
        <v>135</v>
      </c>
      <c r="E165" s="245" t="s">
        <v>1</v>
      </c>
      <c r="F165" s="246" t="s">
        <v>579</v>
      </c>
      <c r="G165" s="244"/>
      <c r="H165" s="247">
        <v>37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135</v>
      </c>
      <c r="AU165" s="253" t="s">
        <v>87</v>
      </c>
      <c r="AV165" s="14" t="s">
        <v>87</v>
      </c>
      <c r="AW165" s="14" t="s">
        <v>32</v>
      </c>
      <c r="AX165" s="14" t="s">
        <v>84</v>
      </c>
      <c r="AY165" s="253" t="s">
        <v>127</v>
      </c>
    </row>
    <row r="166" s="2" customFormat="1" ht="16.5" customHeight="1">
      <c r="A166" s="39"/>
      <c r="B166" s="40"/>
      <c r="C166" s="219" t="s">
        <v>245</v>
      </c>
      <c r="D166" s="219" t="s">
        <v>129</v>
      </c>
      <c r="E166" s="220" t="s">
        <v>290</v>
      </c>
      <c r="F166" s="221" t="s">
        <v>291</v>
      </c>
      <c r="G166" s="222" t="s">
        <v>132</v>
      </c>
      <c r="H166" s="223">
        <v>37</v>
      </c>
      <c r="I166" s="224"/>
      <c r="J166" s="225">
        <f>ROUND(I166*H166,2)</f>
        <v>0</v>
      </c>
      <c r="K166" s="221" t="s">
        <v>133</v>
      </c>
      <c r="L166" s="45"/>
      <c r="M166" s="226" t="s">
        <v>1</v>
      </c>
      <c r="N166" s="227" t="s">
        <v>41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134</v>
      </c>
      <c r="AT166" s="230" t="s">
        <v>129</v>
      </c>
      <c r="AU166" s="230" t="s">
        <v>87</v>
      </c>
      <c r="AY166" s="18" t="s">
        <v>127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84</v>
      </c>
      <c r="BK166" s="231">
        <f>ROUND(I166*H166,2)</f>
        <v>0</v>
      </c>
      <c r="BL166" s="18" t="s">
        <v>134</v>
      </c>
      <c r="BM166" s="230" t="s">
        <v>580</v>
      </c>
    </row>
    <row r="167" s="2" customFormat="1">
      <c r="A167" s="39"/>
      <c r="B167" s="40"/>
      <c r="C167" s="219" t="s">
        <v>180</v>
      </c>
      <c r="D167" s="219" t="s">
        <v>129</v>
      </c>
      <c r="E167" s="220" t="s">
        <v>296</v>
      </c>
      <c r="F167" s="221" t="s">
        <v>297</v>
      </c>
      <c r="G167" s="222" t="s">
        <v>132</v>
      </c>
      <c r="H167" s="223">
        <v>29</v>
      </c>
      <c r="I167" s="224"/>
      <c r="J167" s="225">
        <f>ROUND(I167*H167,2)</f>
        <v>0</v>
      </c>
      <c r="K167" s="221" t="s">
        <v>133</v>
      </c>
      <c r="L167" s="45"/>
      <c r="M167" s="226" t="s">
        <v>1</v>
      </c>
      <c r="N167" s="227" t="s">
        <v>41</v>
      </c>
      <c r="O167" s="92"/>
      <c r="P167" s="228">
        <f>O167*H167</f>
        <v>0</v>
      </c>
      <c r="Q167" s="228">
        <v>0.0056100000000000004</v>
      </c>
      <c r="R167" s="228">
        <f>Q167*H167</f>
        <v>0.16269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134</v>
      </c>
      <c r="AT167" s="230" t="s">
        <v>129</v>
      </c>
      <c r="AU167" s="230" t="s">
        <v>87</v>
      </c>
      <c r="AY167" s="18" t="s">
        <v>127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0</v>
      </c>
      <c r="BL167" s="18" t="s">
        <v>134</v>
      </c>
      <c r="BM167" s="230" t="s">
        <v>581</v>
      </c>
    </row>
    <row r="168" s="2" customFormat="1" ht="33" customHeight="1">
      <c r="A168" s="39"/>
      <c r="B168" s="40"/>
      <c r="C168" s="219" t="s">
        <v>160</v>
      </c>
      <c r="D168" s="219" t="s">
        <v>129</v>
      </c>
      <c r="E168" s="220" t="s">
        <v>300</v>
      </c>
      <c r="F168" s="221" t="s">
        <v>301</v>
      </c>
      <c r="G168" s="222" t="s">
        <v>132</v>
      </c>
      <c r="H168" s="223">
        <v>29</v>
      </c>
      <c r="I168" s="224"/>
      <c r="J168" s="225">
        <f>ROUND(I168*H168,2)</f>
        <v>0</v>
      </c>
      <c r="K168" s="221" t="s">
        <v>133</v>
      </c>
      <c r="L168" s="45"/>
      <c r="M168" s="226" t="s">
        <v>1</v>
      </c>
      <c r="N168" s="227" t="s">
        <v>41</v>
      </c>
      <c r="O168" s="92"/>
      <c r="P168" s="228">
        <f>O168*H168</f>
        <v>0</v>
      </c>
      <c r="Q168" s="228">
        <v>0.12966</v>
      </c>
      <c r="R168" s="228">
        <f>Q168*H168</f>
        <v>3.7601399999999998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134</v>
      </c>
      <c r="AT168" s="230" t="s">
        <v>129</v>
      </c>
      <c r="AU168" s="230" t="s">
        <v>87</v>
      </c>
      <c r="AY168" s="18" t="s">
        <v>127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84</v>
      </c>
      <c r="BK168" s="231">
        <f>ROUND(I168*H168,2)</f>
        <v>0</v>
      </c>
      <c r="BL168" s="18" t="s">
        <v>134</v>
      </c>
      <c r="BM168" s="230" t="s">
        <v>582</v>
      </c>
    </row>
    <row r="169" s="14" customFormat="1">
      <c r="A169" s="14"/>
      <c r="B169" s="243"/>
      <c r="C169" s="244"/>
      <c r="D169" s="234" t="s">
        <v>135</v>
      </c>
      <c r="E169" s="245" t="s">
        <v>1</v>
      </c>
      <c r="F169" s="246" t="s">
        <v>583</v>
      </c>
      <c r="G169" s="244"/>
      <c r="H169" s="247">
        <v>29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135</v>
      </c>
      <c r="AU169" s="253" t="s">
        <v>87</v>
      </c>
      <c r="AV169" s="14" t="s">
        <v>87</v>
      </c>
      <c r="AW169" s="14" t="s">
        <v>32</v>
      </c>
      <c r="AX169" s="14" t="s">
        <v>76</v>
      </c>
      <c r="AY169" s="253" t="s">
        <v>127</v>
      </c>
    </row>
    <row r="170" s="15" customFormat="1">
      <c r="A170" s="15"/>
      <c r="B170" s="254"/>
      <c r="C170" s="255"/>
      <c r="D170" s="234" t="s">
        <v>135</v>
      </c>
      <c r="E170" s="256" t="s">
        <v>1</v>
      </c>
      <c r="F170" s="257" t="s">
        <v>139</v>
      </c>
      <c r="G170" s="255"/>
      <c r="H170" s="258">
        <v>29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4" t="s">
        <v>135</v>
      </c>
      <c r="AU170" s="264" t="s">
        <v>87</v>
      </c>
      <c r="AV170" s="15" t="s">
        <v>134</v>
      </c>
      <c r="AW170" s="15" t="s">
        <v>32</v>
      </c>
      <c r="AX170" s="15" t="s">
        <v>84</v>
      </c>
      <c r="AY170" s="264" t="s">
        <v>127</v>
      </c>
    </row>
    <row r="171" s="2" customFormat="1">
      <c r="A171" s="39"/>
      <c r="B171" s="40"/>
      <c r="C171" s="219" t="s">
        <v>350</v>
      </c>
      <c r="D171" s="219" t="s">
        <v>129</v>
      </c>
      <c r="E171" s="220" t="s">
        <v>584</v>
      </c>
      <c r="F171" s="221" t="s">
        <v>585</v>
      </c>
      <c r="G171" s="222" t="s">
        <v>132</v>
      </c>
      <c r="H171" s="223">
        <v>37</v>
      </c>
      <c r="I171" s="224"/>
      <c r="J171" s="225">
        <f>ROUND(I171*H171,2)</f>
        <v>0</v>
      </c>
      <c r="K171" s="221" t="s">
        <v>133</v>
      </c>
      <c r="L171" s="45"/>
      <c r="M171" s="226" t="s">
        <v>1</v>
      </c>
      <c r="N171" s="227" t="s">
        <v>41</v>
      </c>
      <c r="O171" s="92"/>
      <c r="P171" s="228">
        <f>O171*H171</f>
        <v>0</v>
      </c>
      <c r="Q171" s="228">
        <v>0.084250000000000005</v>
      </c>
      <c r="R171" s="228">
        <f>Q171*H171</f>
        <v>3.1172500000000003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134</v>
      </c>
      <c r="AT171" s="230" t="s">
        <v>129</v>
      </c>
      <c r="AU171" s="230" t="s">
        <v>87</v>
      </c>
      <c r="AY171" s="18" t="s">
        <v>127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84</v>
      </c>
      <c r="BK171" s="231">
        <f>ROUND(I171*H171,2)</f>
        <v>0</v>
      </c>
      <c r="BL171" s="18" t="s">
        <v>134</v>
      </c>
      <c r="BM171" s="230" t="s">
        <v>586</v>
      </c>
    </row>
    <row r="172" s="2" customFormat="1" ht="21.75" customHeight="1">
      <c r="A172" s="39"/>
      <c r="B172" s="40"/>
      <c r="C172" s="265" t="s">
        <v>249</v>
      </c>
      <c r="D172" s="265" t="s">
        <v>259</v>
      </c>
      <c r="E172" s="266" t="s">
        <v>587</v>
      </c>
      <c r="F172" s="267" t="s">
        <v>588</v>
      </c>
      <c r="G172" s="268" t="s">
        <v>132</v>
      </c>
      <c r="H172" s="269">
        <v>38.109999999999999</v>
      </c>
      <c r="I172" s="270"/>
      <c r="J172" s="271">
        <f>ROUND(I172*H172,2)</f>
        <v>0</v>
      </c>
      <c r="K172" s="267" t="s">
        <v>133</v>
      </c>
      <c r="L172" s="272"/>
      <c r="M172" s="273" t="s">
        <v>1</v>
      </c>
      <c r="N172" s="274" t="s">
        <v>41</v>
      </c>
      <c r="O172" s="92"/>
      <c r="P172" s="228">
        <f>O172*H172</f>
        <v>0</v>
      </c>
      <c r="Q172" s="228">
        <v>0.13100000000000001</v>
      </c>
      <c r="R172" s="228">
        <f>Q172*H172</f>
        <v>4.9924100000000005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151</v>
      </c>
      <c r="AT172" s="230" t="s">
        <v>259</v>
      </c>
      <c r="AU172" s="230" t="s">
        <v>87</v>
      </c>
      <c r="AY172" s="18" t="s">
        <v>127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84</v>
      </c>
      <c r="BK172" s="231">
        <f>ROUND(I172*H172,2)</f>
        <v>0</v>
      </c>
      <c r="BL172" s="18" t="s">
        <v>134</v>
      </c>
      <c r="BM172" s="230" t="s">
        <v>589</v>
      </c>
    </row>
    <row r="173" s="14" customFormat="1">
      <c r="A173" s="14"/>
      <c r="B173" s="243"/>
      <c r="C173" s="244"/>
      <c r="D173" s="234" t="s">
        <v>135</v>
      </c>
      <c r="E173" s="245" t="s">
        <v>1</v>
      </c>
      <c r="F173" s="246" t="s">
        <v>590</v>
      </c>
      <c r="G173" s="244"/>
      <c r="H173" s="247">
        <v>38.109999999999999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135</v>
      </c>
      <c r="AU173" s="253" t="s">
        <v>87</v>
      </c>
      <c r="AV173" s="14" t="s">
        <v>87</v>
      </c>
      <c r="AW173" s="14" t="s">
        <v>32</v>
      </c>
      <c r="AX173" s="14" t="s">
        <v>84</v>
      </c>
      <c r="AY173" s="253" t="s">
        <v>127</v>
      </c>
    </row>
    <row r="174" s="12" customFormat="1" ht="22.8" customHeight="1">
      <c r="A174" s="12"/>
      <c r="B174" s="203"/>
      <c r="C174" s="204"/>
      <c r="D174" s="205" t="s">
        <v>75</v>
      </c>
      <c r="E174" s="217" t="s">
        <v>151</v>
      </c>
      <c r="F174" s="217" t="s">
        <v>336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SUM(P175:P178)</f>
        <v>0</v>
      </c>
      <c r="Q174" s="211"/>
      <c r="R174" s="212">
        <f>SUM(R175:R178)</f>
        <v>0</v>
      </c>
      <c r="S174" s="211"/>
      <c r="T174" s="213">
        <f>SUM(T175:T178)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84</v>
      </c>
      <c r="AT174" s="215" t="s">
        <v>75</v>
      </c>
      <c r="AU174" s="215" t="s">
        <v>84</v>
      </c>
      <c r="AY174" s="214" t="s">
        <v>127</v>
      </c>
      <c r="BK174" s="216">
        <f>SUM(BK175:BK178)</f>
        <v>0</v>
      </c>
    </row>
    <row r="175" s="2" customFormat="1">
      <c r="A175" s="39"/>
      <c r="B175" s="40"/>
      <c r="C175" s="219" t="s">
        <v>191</v>
      </c>
      <c r="D175" s="219" t="s">
        <v>129</v>
      </c>
      <c r="E175" s="220" t="s">
        <v>591</v>
      </c>
      <c r="F175" s="221" t="s">
        <v>592</v>
      </c>
      <c r="G175" s="222" t="s">
        <v>271</v>
      </c>
      <c r="H175" s="223">
        <v>3</v>
      </c>
      <c r="I175" s="224"/>
      <c r="J175" s="225">
        <f>ROUND(I175*H175,2)</f>
        <v>0</v>
      </c>
      <c r="K175" s="221" t="s">
        <v>1</v>
      </c>
      <c r="L175" s="45"/>
      <c r="M175" s="226" t="s">
        <v>1</v>
      </c>
      <c r="N175" s="227" t="s">
        <v>41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134</v>
      </c>
      <c r="AT175" s="230" t="s">
        <v>129</v>
      </c>
      <c r="AU175" s="230" t="s">
        <v>87</v>
      </c>
      <c r="AY175" s="18" t="s">
        <v>127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84</v>
      </c>
      <c r="BK175" s="231">
        <f>ROUND(I175*H175,2)</f>
        <v>0</v>
      </c>
      <c r="BL175" s="18" t="s">
        <v>134</v>
      </c>
      <c r="BM175" s="230" t="s">
        <v>593</v>
      </c>
    </row>
    <row r="176" s="14" customFormat="1">
      <c r="A176" s="14"/>
      <c r="B176" s="243"/>
      <c r="C176" s="244"/>
      <c r="D176" s="234" t="s">
        <v>135</v>
      </c>
      <c r="E176" s="245" t="s">
        <v>1</v>
      </c>
      <c r="F176" s="246" t="s">
        <v>594</v>
      </c>
      <c r="G176" s="244"/>
      <c r="H176" s="247">
        <v>3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135</v>
      </c>
      <c r="AU176" s="253" t="s">
        <v>87</v>
      </c>
      <c r="AV176" s="14" t="s">
        <v>87</v>
      </c>
      <c r="AW176" s="14" t="s">
        <v>32</v>
      </c>
      <c r="AX176" s="14" t="s">
        <v>76</v>
      </c>
      <c r="AY176" s="253" t="s">
        <v>127</v>
      </c>
    </row>
    <row r="177" s="15" customFormat="1">
      <c r="A177" s="15"/>
      <c r="B177" s="254"/>
      <c r="C177" s="255"/>
      <c r="D177" s="234" t="s">
        <v>135</v>
      </c>
      <c r="E177" s="256" t="s">
        <v>1</v>
      </c>
      <c r="F177" s="257" t="s">
        <v>139</v>
      </c>
      <c r="G177" s="255"/>
      <c r="H177" s="258">
        <v>3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4" t="s">
        <v>135</v>
      </c>
      <c r="AU177" s="264" t="s">
        <v>87</v>
      </c>
      <c r="AV177" s="15" t="s">
        <v>134</v>
      </c>
      <c r="AW177" s="15" t="s">
        <v>32</v>
      </c>
      <c r="AX177" s="15" t="s">
        <v>84</v>
      </c>
      <c r="AY177" s="264" t="s">
        <v>127</v>
      </c>
    </row>
    <row r="178" s="2" customFormat="1" ht="16.5" customHeight="1">
      <c r="A178" s="39"/>
      <c r="B178" s="40"/>
      <c r="C178" s="265" t="s">
        <v>164</v>
      </c>
      <c r="D178" s="265" t="s">
        <v>259</v>
      </c>
      <c r="E178" s="266" t="s">
        <v>595</v>
      </c>
      <c r="F178" s="267" t="s">
        <v>596</v>
      </c>
      <c r="G178" s="268" t="s">
        <v>271</v>
      </c>
      <c r="H178" s="269">
        <v>3</v>
      </c>
      <c r="I178" s="270"/>
      <c r="J178" s="271">
        <f>ROUND(I178*H178,2)</f>
        <v>0</v>
      </c>
      <c r="K178" s="267" t="s">
        <v>1</v>
      </c>
      <c r="L178" s="272"/>
      <c r="M178" s="273" t="s">
        <v>1</v>
      </c>
      <c r="N178" s="274" t="s">
        <v>41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151</v>
      </c>
      <c r="AT178" s="230" t="s">
        <v>259</v>
      </c>
      <c r="AU178" s="230" t="s">
        <v>87</v>
      </c>
      <c r="AY178" s="18" t="s">
        <v>127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84</v>
      </c>
      <c r="BK178" s="231">
        <f>ROUND(I178*H178,2)</f>
        <v>0</v>
      </c>
      <c r="BL178" s="18" t="s">
        <v>134</v>
      </c>
      <c r="BM178" s="230" t="s">
        <v>597</v>
      </c>
    </row>
    <row r="179" s="12" customFormat="1" ht="22.8" customHeight="1">
      <c r="A179" s="12"/>
      <c r="B179" s="203"/>
      <c r="C179" s="204"/>
      <c r="D179" s="205" t="s">
        <v>75</v>
      </c>
      <c r="E179" s="217" t="s">
        <v>180</v>
      </c>
      <c r="F179" s="217" t="s">
        <v>372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SUM(P180:P198)</f>
        <v>0</v>
      </c>
      <c r="Q179" s="211"/>
      <c r="R179" s="212">
        <f>SUM(R180:R198)</f>
        <v>5.43040404</v>
      </c>
      <c r="S179" s="211"/>
      <c r="T179" s="213">
        <f>SUM(T180:T198)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84</v>
      </c>
      <c r="AT179" s="215" t="s">
        <v>75</v>
      </c>
      <c r="AU179" s="215" t="s">
        <v>84</v>
      </c>
      <c r="AY179" s="214" t="s">
        <v>127</v>
      </c>
      <c r="BK179" s="216">
        <f>SUM(BK180:BK198)</f>
        <v>0</v>
      </c>
    </row>
    <row r="180" s="2" customFormat="1">
      <c r="A180" s="39"/>
      <c r="B180" s="40"/>
      <c r="C180" s="219" t="s">
        <v>201</v>
      </c>
      <c r="D180" s="219" t="s">
        <v>129</v>
      </c>
      <c r="E180" s="220" t="s">
        <v>598</v>
      </c>
      <c r="F180" s="221" t="s">
        <v>599</v>
      </c>
      <c r="G180" s="222" t="s">
        <v>271</v>
      </c>
      <c r="H180" s="223">
        <v>4</v>
      </c>
      <c r="I180" s="224"/>
      <c r="J180" s="225">
        <f>ROUND(I180*H180,2)</f>
        <v>0</v>
      </c>
      <c r="K180" s="221" t="s">
        <v>133</v>
      </c>
      <c r="L180" s="45"/>
      <c r="M180" s="226" t="s">
        <v>1</v>
      </c>
      <c r="N180" s="227" t="s">
        <v>41</v>
      </c>
      <c r="O180" s="92"/>
      <c r="P180" s="228">
        <f>O180*H180</f>
        <v>0</v>
      </c>
      <c r="Q180" s="228">
        <v>0.00069999999999999999</v>
      </c>
      <c r="R180" s="228">
        <f>Q180*H180</f>
        <v>0.0028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134</v>
      </c>
      <c r="AT180" s="230" t="s">
        <v>129</v>
      </c>
      <c r="AU180" s="230" t="s">
        <v>87</v>
      </c>
      <c r="AY180" s="18" t="s">
        <v>127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84</v>
      </c>
      <c r="BK180" s="231">
        <f>ROUND(I180*H180,2)</f>
        <v>0</v>
      </c>
      <c r="BL180" s="18" t="s">
        <v>134</v>
      </c>
      <c r="BM180" s="230" t="s">
        <v>600</v>
      </c>
    </row>
    <row r="181" s="2" customFormat="1" ht="16.5" customHeight="1">
      <c r="A181" s="39"/>
      <c r="B181" s="40"/>
      <c r="C181" s="265" t="s">
        <v>171</v>
      </c>
      <c r="D181" s="265" t="s">
        <v>259</v>
      </c>
      <c r="E181" s="266" t="s">
        <v>601</v>
      </c>
      <c r="F181" s="267" t="s">
        <v>602</v>
      </c>
      <c r="G181" s="268" t="s">
        <v>271</v>
      </c>
      <c r="H181" s="269">
        <v>3</v>
      </c>
      <c r="I181" s="270"/>
      <c r="J181" s="271">
        <f>ROUND(I181*H181,2)</f>
        <v>0</v>
      </c>
      <c r="K181" s="267" t="s">
        <v>1</v>
      </c>
      <c r="L181" s="272"/>
      <c r="M181" s="273" t="s">
        <v>1</v>
      </c>
      <c r="N181" s="274" t="s">
        <v>41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151</v>
      </c>
      <c r="AT181" s="230" t="s">
        <v>259</v>
      </c>
      <c r="AU181" s="230" t="s">
        <v>87</v>
      </c>
      <c r="AY181" s="18" t="s">
        <v>127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84</v>
      </c>
      <c r="BK181" s="231">
        <f>ROUND(I181*H181,2)</f>
        <v>0</v>
      </c>
      <c r="BL181" s="18" t="s">
        <v>134</v>
      </c>
      <c r="BM181" s="230" t="s">
        <v>603</v>
      </c>
    </row>
    <row r="182" s="2" customFormat="1">
      <c r="A182" s="39"/>
      <c r="B182" s="40"/>
      <c r="C182" s="265" t="s">
        <v>8</v>
      </c>
      <c r="D182" s="265" t="s">
        <v>259</v>
      </c>
      <c r="E182" s="266" t="s">
        <v>316</v>
      </c>
      <c r="F182" s="267" t="s">
        <v>604</v>
      </c>
      <c r="G182" s="268" t="s">
        <v>271</v>
      </c>
      <c r="H182" s="269">
        <v>4</v>
      </c>
      <c r="I182" s="270"/>
      <c r="J182" s="271">
        <f>ROUND(I182*H182,2)</f>
        <v>0</v>
      </c>
      <c r="K182" s="267" t="s">
        <v>1</v>
      </c>
      <c r="L182" s="272"/>
      <c r="M182" s="273" t="s">
        <v>1</v>
      </c>
      <c r="N182" s="274" t="s">
        <v>41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151</v>
      </c>
      <c r="AT182" s="230" t="s">
        <v>259</v>
      </c>
      <c r="AU182" s="230" t="s">
        <v>87</v>
      </c>
      <c r="AY182" s="18" t="s">
        <v>127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84</v>
      </c>
      <c r="BK182" s="231">
        <f>ROUND(I182*H182,2)</f>
        <v>0</v>
      </c>
      <c r="BL182" s="18" t="s">
        <v>134</v>
      </c>
      <c r="BM182" s="230" t="s">
        <v>605</v>
      </c>
    </row>
    <row r="183" s="14" customFormat="1">
      <c r="A183" s="14"/>
      <c r="B183" s="243"/>
      <c r="C183" s="244"/>
      <c r="D183" s="234" t="s">
        <v>135</v>
      </c>
      <c r="E183" s="245" t="s">
        <v>1</v>
      </c>
      <c r="F183" s="246" t="s">
        <v>606</v>
      </c>
      <c r="G183" s="244"/>
      <c r="H183" s="247">
        <v>4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135</v>
      </c>
      <c r="AU183" s="253" t="s">
        <v>87</v>
      </c>
      <c r="AV183" s="14" t="s">
        <v>87</v>
      </c>
      <c r="AW183" s="14" t="s">
        <v>32</v>
      </c>
      <c r="AX183" s="14" t="s">
        <v>76</v>
      </c>
      <c r="AY183" s="253" t="s">
        <v>127</v>
      </c>
    </row>
    <row r="184" s="15" customFormat="1">
      <c r="A184" s="15"/>
      <c r="B184" s="254"/>
      <c r="C184" s="255"/>
      <c r="D184" s="234" t="s">
        <v>135</v>
      </c>
      <c r="E184" s="256" t="s">
        <v>1</v>
      </c>
      <c r="F184" s="257" t="s">
        <v>139</v>
      </c>
      <c r="G184" s="255"/>
      <c r="H184" s="258">
        <v>4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4" t="s">
        <v>135</v>
      </c>
      <c r="AU184" s="264" t="s">
        <v>87</v>
      </c>
      <c r="AV184" s="15" t="s">
        <v>134</v>
      </c>
      <c r="AW184" s="15" t="s">
        <v>32</v>
      </c>
      <c r="AX184" s="15" t="s">
        <v>84</v>
      </c>
      <c r="AY184" s="264" t="s">
        <v>127</v>
      </c>
    </row>
    <row r="185" s="2" customFormat="1" ht="33" customHeight="1">
      <c r="A185" s="39"/>
      <c r="B185" s="40"/>
      <c r="C185" s="219" t="s">
        <v>176</v>
      </c>
      <c r="D185" s="219" t="s">
        <v>129</v>
      </c>
      <c r="E185" s="220" t="s">
        <v>383</v>
      </c>
      <c r="F185" s="221" t="s">
        <v>384</v>
      </c>
      <c r="G185" s="222" t="s">
        <v>170</v>
      </c>
      <c r="H185" s="223">
        <v>29</v>
      </c>
      <c r="I185" s="224"/>
      <c r="J185" s="225">
        <f>ROUND(I185*H185,2)</f>
        <v>0</v>
      </c>
      <c r="K185" s="221" t="s">
        <v>133</v>
      </c>
      <c r="L185" s="45"/>
      <c r="M185" s="226" t="s">
        <v>1</v>
      </c>
      <c r="N185" s="227" t="s">
        <v>41</v>
      </c>
      <c r="O185" s="92"/>
      <c r="P185" s="228">
        <f>O185*H185</f>
        <v>0</v>
      </c>
      <c r="Q185" s="228">
        <v>0.15540000000000001</v>
      </c>
      <c r="R185" s="228">
        <f>Q185*H185</f>
        <v>4.5066000000000006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134</v>
      </c>
      <c r="AT185" s="230" t="s">
        <v>129</v>
      </c>
      <c r="AU185" s="230" t="s">
        <v>87</v>
      </c>
      <c r="AY185" s="18" t="s">
        <v>127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84</v>
      </c>
      <c r="BK185" s="231">
        <f>ROUND(I185*H185,2)</f>
        <v>0</v>
      </c>
      <c r="BL185" s="18" t="s">
        <v>134</v>
      </c>
      <c r="BM185" s="230" t="s">
        <v>607</v>
      </c>
    </row>
    <row r="186" s="14" customFormat="1">
      <c r="A186" s="14"/>
      <c r="B186" s="243"/>
      <c r="C186" s="244"/>
      <c r="D186" s="234" t="s">
        <v>135</v>
      </c>
      <c r="E186" s="245" t="s">
        <v>1</v>
      </c>
      <c r="F186" s="246" t="s">
        <v>608</v>
      </c>
      <c r="G186" s="244"/>
      <c r="H186" s="247">
        <v>29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135</v>
      </c>
      <c r="AU186" s="253" t="s">
        <v>87</v>
      </c>
      <c r="AV186" s="14" t="s">
        <v>87</v>
      </c>
      <c r="AW186" s="14" t="s">
        <v>32</v>
      </c>
      <c r="AX186" s="14" t="s">
        <v>76</v>
      </c>
      <c r="AY186" s="253" t="s">
        <v>127</v>
      </c>
    </row>
    <row r="187" s="15" customFormat="1">
      <c r="A187" s="15"/>
      <c r="B187" s="254"/>
      <c r="C187" s="255"/>
      <c r="D187" s="234" t="s">
        <v>135</v>
      </c>
      <c r="E187" s="256" t="s">
        <v>1</v>
      </c>
      <c r="F187" s="257" t="s">
        <v>139</v>
      </c>
      <c r="G187" s="255"/>
      <c r="H187" s="258">
        <v>29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4" t="s">
        <v>135</v>
      </c>
      <c r="AU187" s="264" t="s">
        <v>87</v>
      </c>
      <c r="AV187" s="15" t="s">
        <v>134</v>
      </c>
      <c r="AW187" s="15" t="s">
        <v>32</v>
      </c>
      <c r="AX187" s="15" t="s">
        <v>84</v>
      </c>
      <c r="AY187" s="264" t="s">
        <v>127</v>
      </c>
    </row>
    <row r="188" s="2" customFormat="1" ht="21.75" customHeight="1">
      <c r="A188" s="39"/>
      <c r="B188" s="40"/>
      <c r="C188" s="265" t="s">
        <v>222</v>
      </c>
      <c r="D188" s="265" t="s">
        <v>259</v>
      </c>
      <c r="E188" s="266" t="s">
        <v>397</v>
      </c>
      <c r="F188" s="267" t="s">
        <v>609</v>
      </c>
      <c r="G188" s="268" t="s">
        <v>271</v>
      </c>
      <c r="H188" s="269">
        <v>29.289999999999999</v>
      </c>
      <c r="I188" s="270"/>
      <c r="J188" s="271">
        <f>ROUND(I188*H188,2)</f>
        <v>0</v>
      </c>
      <c r="K188" s="267" t="s">
        <v>1</v>
      </c>
      <c r="L188" s="272"/>
      <c r="M188" s="273" t="s">
        <v>1</v>
      </c>
      <c r="N188" s="274" t="s">
        <v>41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151</v>
      </c>
      <c r="AT188" s="230" t="s">
        <v>259</v>
      </c>
      <c r="AU188" s="230" t="s">
        <v>87</v>
      </c>
      <c r="AY188" s="18" t="s">
        <v>127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84</v>
      </c>
      <c r="BK188" s="231">
        <f>ROUND(I188*H188,2)</f>
        <v>0</v>
      </c>
      <c r="BL188" s="18" t="s">
        <v>134</v>
      </c>
      <c r="BM188" s="230" t="s">
        <v>610</v>
      </c>
    </row>
    <row r="189" s="14" customFormat="1">
      <c r="A189" s="14"/>
      <c r="B189" s="243"/>
      <c r="C189" s="244"/>
      <c r="D189" s="234" t="s">
        <v>135</v>
      </c>
      <c r="E189" s="245" t="s">
        <v>1</v>
      </c>
      <c r="F189" s="246" t="s">
        <v>611</v>
      </c>
      <c r="G189" s="244"/>
      <c r="H189" s="247">
        <v>29.289999999999999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135</v>
      </c>
      <c r="AU189" s="253" t="s">
        <v>87</v>
      </c>
      <c r="AV189" s="14" t="s">
        <v>87</v>
      </c>
      <c r="AW189" s="14" t="s">
        <v>32</v>
      </c>
      <c r="AX189" s="14" t="s">
        <v>76</v>
      </c>
      <c r="AY189" s="253" t="s">
        <v>127</v>
      </c>
    </row>
    <row r="190" s="15" customFormat="1">
      <c r="A190" s="15"/>
      <c r="B190" s="254"/>
      <c r="C190" s="255"/>
      <c r="D190" s="234" t="s">
        <v>135</v>
      </c>
      <c r="E190" s="256" t="s">
        <v>1</v>
      </c>
      <c r="F190" s="257" t="s">
        <v>139</v>
      </c>
      <c r="G190" s="255"/>
      <c r="H190" s="258">
        <v>29.289999999999999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4" t="s">
        <v>135</v>
      </c>
      <c r="AU190" s="264" t="s">
        <v>87</v>
      </c>
      <c r="AV190" s="15" t="s">
        <v>134</v>
      </c>
      <c r="AW190" s="15" t="s">
        <v>32</v>
      </c>
      <c r="AX190" s="15" t="s">
        <v>84</v>
      </c>
      <c r="AY190" s="264" t="s">
        <v>127</v>
      </c>
    </row>
    <row r="191" s="2" customFormat="1">
      <c r="A191" s="39"/>
      <c r="B191" s="40"/>
      <c r="C191" s="219" t="s">
        <v>183</v>
      </c>
      <c r="D191" s="219" t="s">
        <v>129</v>
      </c>
      <c r="E191" s="220" t="s">
        <v>410</v>
      </c>
      <c r="F191" s="221" t="s">
        <v>411</v>
      </c>
      <c r="G191" s="222" t="s">
        <v>198</v>
      </c>
      <c r="H191" s="223">
        <v>0.40600000000000003</v>
      </c>
      <c r="I191" s="224"/>
      <c r="J191" s="225">
        <f>ROUND(I191*H191,2)</f>
        <v>0</v>
      </c>
      <c r="K191" s="221" t="s">
        <v>133</v>
      </c>
      <c r="L191" s="45"/>
      <c r="M191" s="226" t="s">
        <v>1</v>
      </c>
      <c r="N191" s="227" t="s">
        <v>41</v>
      </c>
      <c r="O191" s="92"/>
      <c r="P191" s="228">
        <f>O191*H191</f>
        <v>0</v>
      </c>
      <c r="Q191" s="228">
        <v>2.2563399999999998</v>
      </c>
      <c r="R191" s="228">
        <f>Q191*H191</f>
        <v>0.91607403999999992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134</v>
      </c>
      <c r="AT191" s="230" t="s">
        <v>129</v>
      </c>
      <c r="AU191" s="230" t="s">
        <v>87</v>
      </c>
      <c r="AY191" s="18" t="s">
        <v>127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84</v>
      </c>
      <c r="BK191" s="231">
        <f>ROUND(I191*H191,2)</f>
        <v>0</v>
      </c>
      <c r="BL191" s="18" t="s">
        <v>134</v>
      </c>
      <c r="BM191" s="230" t="s">
        <v>612</v>
      </c>
    </row>
    <row r="192" s="14" customFormat="1">
      <c r="A192" s="14"/>
      <c r="B192" s="243"/>
      <c r="C192" s="244"/>
      <c r="D192" s="234" t="s">
        <v>135</v>
      </c>
      <c r="E192" s="245" t="s">
        <v>1</v>
      </c>
      <c r="F192" s="246" t="s">
        <v>613</v>
      </c>
      <c r="G192" s="244"/>
      <c r="H192" s="247">
        <v>0.40600000000000003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135</v>
      </c>
      <c r="AU192" s="253" t="s">
        <v>87</v>
      </c>
      <c r="AV192" s="14" t="s">
        <v>87</v>
      </c>
      <c r="AW192" s="14" t="s">
        <v>32</v>
      </c>
      <c r="AX192" s="14" t="s">
        <v>76</v>
      </c>
      <c r="AY192" s="253" t="s">
        <v>127</v>
      </c>
    </row>
    <row r="193" s="15" customFormat="1">
      <c r="A193" s="15"/>
      <c r="B193" s="254"/>
      <c r="C193" s="255"/>
      <c r="D193" s="234" t="s">
        <v>135</v>
      </c>
      <c r="E193" s="256" t="s">
        <v>1</v>
      </c>
      <c r="F193" s="257" t="s">
        <v>139</v>
      </c>
      <c r="G193" s="255"/>
      <c r="H193" s="258">
        <v>0.40600000000000003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4" t="s">
        <v>135</v>
      </c>
      <c r="AU193" s="264" t="s">
        <v>87</v>
      </c>
      <c r="AV193" s="15" t="s">
        <v>134</v>
      </c>
      <c r="AW193" s="15" t="s">
        <v>32</v>
      </c>
      <c r="AX193" s="15" t="s">
        <v>84</v>
      </c>
      <c r="AY193" s="264" t="s">
        <v>127</v>
      </c>
    </row>
    <row r="194" s="2" customFormat="1">
      <c r="A194" s="39"/>
      <c r="B194" s="40"/>
      <c r="C194" s="219" t="s">
        <v>230</v>
      </c>
      <c r="D194" s="219" t="s">
        <v>129</v>
      </c>
      <c r="E194" s="220" t="s">
        <v>416</v>
      </c>
      <c r="F194" s="221" t="s">
        <v>417</v>
      </c>
      <c r="G194" s="222" t="s">
        <v>170</v>
      </c>
      <c r="H194" s="223">
        <v>29</v>
      </c>
      <c r="I194" s="224"/>
      <c r="J194" s="225">
        <f>ROUND(I194*H194,2)</f>
        <v>0</v>
      </c>
      <c r="K194" s="221" t="s">
        <v>133</v>
      </c>
      <c r="L194" s="45"/>
      <c r="M194" s="226" t="s">
        <v>1</v>
      </c>
      <c r="N194" s="227" t="s">
        <v>41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134</v>
      </c>
      <c r="AT194" s="230" t="s">
        <v>129</v>
      </c>
      <c r="AU194" s="230" t="s">
        <v>87</v>
      </c>
      <c r="AY194" s="18" t="s">
        <v>127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84</v>
      </c>
      <c r="BK194" s="231">
        <f>ROUND(I194*H194,2)</f>
        <v>0</v>
      </c>
      <c r="BL194" s="18" t="s">
        <v>134</v>
      </c>
      <c r="BM194" s="230" t="s">
        <v>614</v>
      </c>
    </row>
    <row r="195" s="2" customFormat="1">
      <c r="A195" s="39"/>
      <c r="B195" s="40"/>
      <c r="C195" s="219" t="s">
        <v>189</v>
      </c>
      <c r="D195" s="219" t="s">
        <v>129</v>
      </c>
      <c r="E195" s="220" t="s">
        <v>422</v>
      </c>
      <c r="F195" s="221" t="s">
        <v>423</v>
      </c>
      <c r="G195" s="222" t="s">
        <v>170</v>
      </c>
      <c r="H195" s="223">
        <v>29</v>
      </c>
      <c r="I195" s="224"/>
      <c r="J195" s="225">
        <f>ROUND(I195*H195,2)</f>
        <v>0</v>
      </c>
      <c r="K195" s="221" t="s">
        <v>133</v>
      </c>
      <c r="L195" s="45"/>
      <c r="M195" s="226" t="s">
        <v>1</v>
      </c>
      <c r="N195" s="227" t="s">
        <v>41</v>
      </c>
      <c r="O195" s="92"/>
      <c r="P195" s="228">
        <f>O195*H195</f>
        <v>0</v>
      </c>
      <c r="Q195" s="228">
        <v>0.00017000000000000001</v>
      </c>
      <c r="R195" s="228">
        <f>Q195*H195</f>
        <v>0.0049300000000000004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134</v>
      </c>
      <c r="AT195" s="230" t="s">
        <v>129</v>
      </c>
      <c r="AU195" s="230" t="s">
        <v>87</v>
      </c>
      <c r="AY195" s="18" t="s">
        <v>127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84</v>
      </c>
      <c r="BK195" s="231">
        <f>ROUND(I195*H195,2)</f>
        <v>0</v>
      </c>
      <c r="BL195" s="18" t="s">
        <v>134</v>
      </c>
      <c r="BM195" s="230" t="s">
        <v>615</v>
      </c>
    </row>
    <row r="196" s="2" customFormat="1" ht="21.75" customHeight="1">
      <c r="A196" s="39"/>
      <c r="B196" s="40"/>
      <c r="C196" s="219" t="s">
        <v>7</v>
      </c>
      <c r="D196" s="219" t="s">
        <v>129</v>
      </c>
      <c r="E196" s="220" t="s">
        <v>425</v>
      </c>
      <c r="F196" s="221" t="s">
        <v>426</v>
      </c>
      <c r="G196" s="222" t="s">
        <v>170</v>
      </c>
      <c r="H196" s="223">
        <v>29</v>
      </c>
      <c r="I196" s="224"/>
      <c r="J196" s="225">
        <f>ROUND(I196*H196,2)</f>
        <v>0</v>
      </c>
      <c r="K196" s="221" t="s">
        <v>133</v>
      </c>
      <c r="L196" s="45"/>
      <c r="M196" s="226" t="s">
        <v>1</v>
      </c>
      <c r="N196" s="227" t="s">
        <v>41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134</v>
      </c>
      <c r="AT196" s="230" t="s">
        <v>129</v>
      </c>
      <c r="AU196" s="230" t="s">
        <v>87</v>
      </c>
      <c r="AY196" s="18" t="s">
        <v>127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84</v>
      </c>
      <c r="BK196" s="231">
        <f>ROUND(I196*H196,2)</f>
        <v>0</v>
      </c>
      <c r="BL196" s="18" t="s">
        <v>134</v>
      </c>
      <c r="BM196" s="230" t="s">
        <v>616</v>
      </c>
    </row>
    <row r="197" s="14" customFormat="1">
      <c r="A197" s="14"/>
      <c r="B197" s="243"/>
      <c r="C197" s="244"/>
      <c r="D197" s="234" t="s">
        <v>135</v>
      </c>
      <c r="E197" s="245" t="s">
        <v>1</v>
      </c>
      <c r="F197" s="246" t="s">
        <v>617</v>
      </c>
      <c r="G197" s="244"/>
      <c r="H197" s="247">
        <v>29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135</v>
      </c>
      <c r="AU197" s="253" t="s">
        <v>87</v>
      </c>
      <c r="AV197" s="14" t="s">
        <v>87</v>
      </c>
      <c r="AW197" s="14" t="s">
        <v>32</v>
      </c>
      <c r="AX197" s="14" t="s">
        <v>76</v>
      </c>
      <c r="AY197" s="253" t="s">
        <v>127</v>
      </c>
    </row>
    <row r="198" s="15" customFormat="1">
      <c r="A198" s="15"/>
      <c r="B198" s="254"/>
      <c r="C198" s="255"/>
      <c r="D198" s="234" t="s">
        <v>135</v>
      </c>
      <c r="E198" s="256" t="s">
        <v>1</v>
      </c>
      <c r="F198" s="257" t="s">
        <v>139</v>
      </c>
      <c r="G198" s="255"/>
      <c r="H198" s="258">
        <v>29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4" t="s">
        <v>135</v>
      </c>
      <c r="AU198" s="264" t="s">
        <v>87</v>
      </c>
      <c r="AV198" s="15" t="s">
        <v>134</v>
      </c>
      <c r="AW198" s="15" t="s">
        <v>32</v>
      </c>
      <c r="AX198" s="15" t="s">
        <v>84</v>
      </c>
      <c r="AY198" s="264" t="s">
        <v>127</v>
      </c>
    </row>
    <row r="199" s="12" customFormat="1" ht="22.8" customHeight="1">
      <c r="A199" s="12"/>
      <c r="B199" s="203"/>
      <c r="C199" s="204"/>
      <c r="D199" s="205" t="s">
        <v>75</v>
      </c>
      <c r="E199" s="217" t="s">
        <v>457</v>
      </c>
      <c r="F199" s="217" t="s">
        <v>458</v>
      </c>
      <c r="G199" s="204"/>
      <c r="H199" s="204"/>
      <c r="I199" s="207"/>
      <c r="J199" s="218">
        <f>BK199</f>
        <v>0</v>
      </c>
      <c r="K199" s="204"/>
      <c r="L199" s="209"/>
      <c r="M199" s="210"/>
      <c r="N199" s="211"/>
      <c r="O199" s="211"/>
      <c r="P199" s="212">
        <f>SUM(P200:P221)</f>
        <v>0</v>
      </c>
      <c r="Q199" s="211"/>
      <c r="R199" s="212">
        <f>SUM(R200:R221)</f>
        <v>0</v>
      </c>
      <c r="S199" s="211"/>
      <c r="T199" s="213">
        <f>SUM(T200:T221)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4" t="s">
        <v>84</v>
      </c>
      <c r="AT199" s="215" t="s">
        <v>75</v>
      </c>
      <c r="AU199" s="215" t="s">
        <v>84</v>
      </c>
      <c r="AY199" s="214" t="s">
        <v>127</v>
      </c>
      <c r="BK199" s="216">
        <f>SUM(BK200:BK221)</f>
        <v>0</v>
      </c>
    </row>
    <row r="200" s="2" customFormat="1">
      <c r="A200" s="39"/>
      <c r="B200" s="40"/>
      <c r="C200" s="219" t="s">
        <v>194</v>
      </c>
      <c r="D200" s="219" t="s">
        <v>129</v>
      </c>
      <c r="E200" s="220" t="s">
        <v>459</v>
      </c>
      <c r="F200" s="221" t="s">
        <v>460</v>
      </c>
      <c r="G200" s="222" t="s">
        <v>252</v>
      </c>
      <c r="H200" s="223">
        <v>3.71</v>
      </c>
      <c r="I200" s="224"/>
      <c r="J200" s="225">
        <f>ROUND(I200*H200,2)</f>
        <v>0</v>
      </c>
      <c r="K200" s="221" t="s">
        <v>133</v>
      </c>
      <c r="L200" s="45"/>
      <c r="M200" s="226" t="s">
        <v>1</v>
      </c>
      <c r="N200" s="227" t="s">
        <v>41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134</v>
      </c>
      <c r="AT200" s="230" t="s">
        <v>129</v>
      </c>
      <c r="AU200" s="230" t="s">
        <v>87</v>
      </c>
      <c r="AY200" s="18" t="s">
        <v>127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84</v>
      </c>
      <c r="BK200" s="231">
        <f>ROUND(I200*H200,2)</f>
        <v>0</v>
      </c>
      <c r="BL200" s="18" t="s">
        <v>134</v>
      </c>
      <c r="BM200" s="230" t="s">
        <v>618</v>
      </c>
    </row>
    <row r="201" s="14" customFormat="1">
      <c r="A201" s="14"/>
      <c r="B201" s="243"/>
      <c r="C201" s="244"/>
      <c r="D201" s="234" t="s">
        <v>135</v>
      </c>
      <c r="E201" s="245" t="s">
        <v>1</v>
      </c>
      <c r="F201" s="246" t="s">
        <v>619</v>
      </c>
      <c r="G201" s="244"/>
      <c r="H201" s="247">
        <v>3.71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135</v>
      </c>
      <c r="AU201" s="253" t="s">
        <v>87</v>
      </c>
      <c r="AV201" s="14" t="s">
        <v>87</v>
      </c>
      <c r="AW201" s="14" t="s">
        <v>32</v>
      </c>
      <c r="AX201" s="14" t="s">
        <v>76</v>
      </c>
      <c r="AY201" s="253" t="s">
        <v>127</v>
      </c>
    </row>
    <row r="202" s="15" customFormat="1">
      <c r="A202" s="15"/>
      <c r="B202" s="254"/>
      <c r="C202" s="255"/>
      <c r="D202" s="234" t="s">
        <v>135</v>
      </c>
      <c r="E202" s="256" t="s">
        <v>1</v>
      </c>
      <c r="F202" s="257" t="s">
        <v>139</v>
      </c>
      <c r="G202" s="255"/>
      <c r="H202" s="258">
        <v>3.71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4" t="s">
        <v>135</v>
      </c>
      <c r="AU202" s="264" t="s">
        <v>87</v>
      </c>
      <c r="AV202" s="15" t="s">
        <v>134</v>
      </c>
      <c r="AW202" s="15" t="s">
        <v>32</v>
      </c>
      <c r="AX202" s="15" t="s">
        <v>84</v>
      </c>
      <c r="AY202" s="264" t="s">
        <v>127</v>
      </c>
    </row>
    <row r="203" s="2" customFormat="1" ht="16.5" customHeight="1">
      <c r="A203" s="39"/>
      <c r="B203" s="40"/>
      <c r="C203" s="219" t="s">
        <v>246</v>
      </c>
      <c r="D203" s="219" t="s">
        <v>129</v>
      </c>
      <c r="E203" s="220" t="s">
        <v>468</v>
      </c>
      <c r="F203" s="221" t="s">
        <v>469</v>
      </c>
      <c r="G203" s="222" t="s">
        <v>252</v>
      </c>
      <c r="H203" s="223">
        <v>51.939999999999998</v>
      </c>
      <c r="I203" s="224"/>
      <c r="J203" s="225">
        <f>ROUND(I203*H203,2)</f>
        <v>0</v>
      </c>
      <c r="K203" s="221" t="s">
        <v>133</v>
      </c>
      <c r="L203" s="45"/>
      <c r="M203" s="226" t="s">
        <v>1</v>
      </c>
      <c r="N203" s="227" t="s">
        <v>41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134</v>
      </c>
      <c r="AT203" s="230" t="s">
        <v>129</v>
      </c>
      <c r="AU203" s="230" t="s">
        <v>87</v>
      </c>
      <c r="AY203" s="18" t="s">
        <v>127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84</v>
      </c>
      <c r="BK203" s="231">
        <f>ROUND(I203*H203,2)</f>
        <v>0</v>
      </c>
      <c r="BL203" s="18" t="s">
        <v>134</v>
      </c>
      <c r="BM203" s="230" t="s">
        <v>620</v>
      </c>
    </row>
    <row r="204" s="14" customFormat="1">
      <c r="A204" s="14"/>
      <c r="B204" s="243"/>
      <c r="C204" s="244"/>
      <c r="D204" s="234" t="s">
        <v>135</v>
      </c>
      <c r="E204" s="245" t="s">
        <v>1</v>
      </c>
      <c r="F204" s="246" t="s">
        <v>621</v>
      </c>
      <c r="G204" s="244"/>
      <c r="H204" s="247">
        <v>51.939999999999998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135</v>
      </c>
      <c r="AU204" s="253" t="s">
        <v>87</v>
      </c>
      <c r="AV204" s="14" t="s">
        <v>87</v>
      </c>
      <c r="AW204" s="14" t="s">
        <v>32</v>
      </c>
      <c r="AX204" s="14" t="s">
        <v>76</v>
      </c>
      <c r="AY204" s="253" t="s">
        <v>127</v>
      </c>
    </row>
    <row r="205" s="15" customFormat="1">
      <c r="A205" s="15"/>
      <c r="B205" s="254"/>
      <c r="C205" s="255"/>
      <c r="D205" s="234" t="s">
        <v>135</v>
      </c>
      <c r="E205" s="256" t="s">
        <v>1</v>
      </c>
      <c r="F205" s="257" t="s">
        <v>139</v>
      </c>
      <c r="G205" s="255"/>
      <c r="H205" s="258">
        <v>51.939999999999998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4" t="s">
        <v>135</v>
      </c>
      <c r="AU205" s="264" t="s">
        <v>87</v>
      </c>
      <c r="AV205" s="15" t="s">
        <v>134</v>
      </c>
      <c r="AW205" s="15" t="s">
        <v>32</v>
      </c>
      <c r="AX205" s="15" t="s">
        <v>84</v>
      </c>
      <c r="AY205" s="264" t="s">
        <v>127</v>
      </c>
    </row>
    <row r="206" s="2" customFormat="1">
      <c r="A206" s="39"/>
      <c r="B206" s="40"/>
      <c r="C206" s="219" t="s">
        <v>199</v>
      </c>
      <c r="D206" s="219" t="s">
        <v>129</v>
      </c>
      <c r="E206" s="220" t="s">
        <v>472</v>
      </c>
      <c r="F206" s="221" t="s">
        <v>473</v>
      </c>
      <c r="G206" s="222" t="s">
        <v>252</v>
      </c>
      <c r="H206" s="223">
        <v>8.4100000000000001</v>
      </c>
      <c r="I206" s="224"/>
      <c r="J206" s="225">
        <f>ROUND(I206*H206,2)</f>
        <v>0</v>
      </c>
      <c r="K206" s="221" t="s">
        <v>133</v>
      </c>
      <c r="L206" s="45"/>
      <c r="M206" s="226" t="s">
        <v>1</v>
      </c>
      <c r="N206" s="227" t="s">
        <v>41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134</v>
      </c>
      <c r="AT206" s="230" t="s">
        <v>129</v>
      </c>
      <c r="AU206" s="230" t="s">
        <v>87</v>
      </c>
      <c r="AY206" s="18" t="s">
        <v>127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84</v>
      </c>
      <c r="BK206" s="231">
        <f>ROUND(I206*H206,2)</f>
        <v>0</v>
      </c>
      <c r="BL206" s="18" t="s">
        <v>134</v>
      </c>
      <c r="BM206" s="230" t="s">
        <v>622</v>
      </c>
    </row>
    <row r="207" s="14" customFormat="1">
      <c r="A207" s="14"/>
      <c r="B207" s="243"/>
      <c r="C207" s="244"/>
      <c r="D207" s="234" t="s">
        <v>135</v>
      </c>
      <c r="E207" s="245" t="s">
        <v>1</v>
      </c>
      <c r="F207" s="246" t="s">
        <v>623</v>
      </c>
      <c r="G207" s="244"/>
      <c r="H207" s="247">
        <v>8.4100000000000001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135</v>
      </c>
      <c r="AU207" s="253" t="s">
        <v>87</v>
      </c>
      <c r="AV207" s="14" t="s">
        <v>87</v>
      </c>
      <c r="AW207" s="14" t="s">
        <v>32</v>
      </c>
      <c r="AX207" s="14" t="s">
        <v>76</v>
      </c>
      <c r="AY207" s="253" t="s">
        <v>127</v>
      </c>
    </row>
    <row r="208" s="15" customFormat="1">
      <c r="A208" s="15"/>
      <c r="B208" s="254"/>
      <c r="C208" s="255"/>
      <c r="D208" s="234" t="s">
        <v>135</v>
      </c>
      <c r="E208" s="256" t="s">
        <v>1</v>
      </c>
      <c r="F208" s="257" t="s">
        <v>139</v>
      </c>
      <c r="G208" s="255"/>
      <c r="H208" s="258">
        <v>8.4100000000000001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4" t="s">
        <v>135</v>
      </c>
      <c r="AU208" s="264" t="s">
        <v>87</v>
      </c>
      <c r="AV208" s="15" t="s">
        <v>134</v>
      </c>
      <c r="AW208" s="15" t="s">
        <v>32</v>
      </c>
      <c r="AX208" s="15" t="s">
        <v>84</v>
      </c>
      <c r="AY208" s="264" t="s">
        <v>127</v>
      </c>
    </row>
    <row r="209" s="2" customFormat="1">
      <c r="A209" s="39"/>
      <c r="B209" s="40"/>
      <c r="C209" s="219" t="s">
        <v>254</v>
      </c>
      <c r="D209" s="219" t="s">
        <v>129</v>
      </c>
      <c r="E209" s="220" t="s">
        <v>479</v>
      </c>
      <c r="F209" s="221" t="s">
        <v>480</v>
      </c>
      <c r="G209" s="222" t="s">
        <v>252</v>
      </c>
      <c r="H209" s="223">
        <v>117.74</v>
      </c>
      <c r="I209" s="224"/>
      <c r="J209" s="225">
        <f>ROUND(I209*H209,2)</f>
        <v>0</v>
      </c>
      <c r="K209" s="221" t="s">
        <v>133</v>
      </c>
      <c r="L209" s="45"/>
      <c r="M209" s="226" t="s">
        <v>1</v>
      </c>
      <c r="N209" s="227" t="s">
        <v>41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134</v>
      </c>
      <c r="AT209" s="230" t="s">
        <v>129</v>
      </c>
      <c r="AU209" s="230" t="s">
        <v>87</v>
      </c>
      <c r="AY209" s="18" t="s">
        <v>127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84</v>
      </c>
      <c r="BK209" s="231">
        <f>ROUND(I209*H209,2)</f>
        <v>0</v>
      </c>
      <c r="BL209" s="18" t="s">
        <v>134</v>
      </c>
      <c r="BM209" s="230" t="s">
        <v>624</v>
      </c>
    </row>
    <row r="210" s="2" customFormat="1">
      <c r="A210" s="39"/>
      <c r="B210" s="40"/>
      <c r="C210" s="219" t="s">
        <v>204</v>
      </c>
      <c r="D210" s="219" t="s">
        <v>129</v>
      </c>
      <c r="E210" s="220" t="s">
        <v>483</v>
      </c>
      <c r="F210" s="221" t="s">
        <v>484</v>
      </c>
      <c r="G210" s="222" t="s">
        <v>252</v>
      </c>
      <c r="H210" s="223">
        <v>3.71</v>
      </c>
      <c r="I210" s="224"/>
      <c r="J210" s="225">
        <f>ROUND(I210*H210,2)</f>
        <v>0</v>
      </c>
      <c r="K210" s="221" t="s">
        <v>133</v>
      </c>
      <c r="L210" s="45"/>
      <c r="M210" s="226" t="s">
        <v>1</v>
      </c>
      <c r="N210" s="227" t="s">
        <v>41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134</v>
      </c>
      <c r="AT210" s="230" t="s">
        <v>129</v>
      </c>
      <c r="AU210" s="230" t="s">
        <v>87</v>
      </c>
      <c r="AY210" s="18" t="s">
        <v>127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84</v>
      </c>
      <c r="BK210" s="231">
        <f>ROUND(I210*H210,2)</f>
        <v>0</v>
      </c>
      <c r="BL210" s="18" t="s">
        <v>134</v>
      </c>
      <c r="BM210" s="230" t="s">
        <v>625</v>
      </c>
    </row>
    <row r="211" s="14" customFormat="1">
      <c r="A211" s="14"/>
      <c r="B211" s="243"/>
      <c r="C211" s="244"/>
      <c r="D211" s="234" t="s">
        <v>135</v>
      </c>
      <c r="E211" s="245" t="s">
        <v>1</v>
      </c>
      <c r="F211" s="246" t="s">
        <v>626</v>
      </c>
      <c r="G211" s="244"/>
      <c r="H211" s="247">
        <v>3.71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135</v>
      </c>
      <c r="AU211" s="253" t="s">
        <v>87</v>
      </c>
      <c r="AV211" s="14" t="s">
        <v>87</v>
      </c>
      <c r="AW211" s="14" t="s">
        <v>32</v>
      </c>
      <c r="AX211" s="14" t="s">
        <v>76</v>
      </c>
      <c r="AY211" s="253" t="s">
        <v>127</v>
      </c>
    </row>
    <row r="212" s="15" customFormat="1">
      <c r="A212" s="15"/>
      <c r="B212" s="254"/>
      <c r="C212" s="255"/>
      <c r="D212" s="234" t="s">
        <v>135</v>
      </c>
      <c r="E212" s="256" t="s">
        <v>1</v>
      </c>
      <c r="F212" s="257" t="s">
        <v>139</v>
      </c>
      <c r="G212" s="255"/>
      <c r="H212" s="258">
        <v>3.71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4" t="s">
        <v>135</v>
      </c>
      <c r="AU212" s="264" t="s">
        <v>87</v>
      </c>
      <c r="AV212" s="15" t="s">
        <v>134</v>
      </c>
      <c r="AW212" s="15" t="s">
        <v>32</v>
      </c>
      <c r="AX212" s="15" t="s">
        <v>84</v>
      </c>
      <c r="AY212" s="264" t="s">
        <v>127</v>
      </c>
    </row>
    <row r="213" s="2" customFormat="1">
      <c r="A213" s="39"/>
      <c r="B213" s="40"/>
      <c r="C213" s="219" t="s">
        <v>263</v>
      </c>
      <c r="D213" s="219" t="s">
        <v>129</v>
      </c>
      <c r="E213" s="220" t="s">
        <v>488</v>
      </c>
      <c r="F213" s="221" t="s">
        <v>489</v>
      </c>
      <c r="G213" s="222" t="s">
        <v>252</v>
      </c>
      <c r="H213" s="223">
        <v>8.4100000000000001</v>
      </c>
      <c r="I213" s="224"/>
      <c r="J213" s="225">
        <f>ROUND(I213*H213,2)</f>
        <v>0</v>
      </c>
      <c r="K213" s="221" t="s">
        <v>133</v>
      </c>
      <c r="L213" s="45"/>
      <c r="M213" s="226" t="s">
        <v>1</v>
      </c>
      <c r="N213" s="227" t="s">
        <v>41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134</v>
      </c>
      <c r="AT213" s="230" t="s">
        <v>129</v>
      </c>
      <c r="AU213" s="230" t="s">
        <v>87</v>
      </c>
      <c r="AY213" s="18" t="s">
        <v>127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84</v>
      </c>
      <c r="BK213" s="231">
        <f>ROUND(I213*H213,2)</f>
        <v>0</v>
      </c>
      <c r="BL213" s="18" t="s">
        <v>134</v>
      </c>
      <c r="BM213" s="230" t="s">
        <v>627</v>
      </c>
    </row>
    <row r="214" s="14" customFormat="1">
      <c r="A214" s="14"/>
      <c r="B214" s="243"/>
      <c r="C214" s="244"/>
      <c r="D214" s="234" t="s">
        <v>135</v>
      </c>
      <c r="E214" s="245" t="s">
        <v>1</v>
      </c>
      <c r="F214" s="246" t="s">
        <v>628</v>
      </c>
      <c r="G214" s="244"/>
      <c r="H214" s="247">
        <v>8.4100000000000001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135</v>
      </c>
      <c r="AU214" s="253" t="s">
        <v>87</v>
      </c>
      <c r="AV214" s="14" t="s">
        <v>87</v>
      </c>
      <c r="AW214" s="14" t="s">
        <v>32</v>
      </c>
      <c r="AX214" s="14" t="s">
        <v>76</v>
      </c>
      <c r="AY214" s="253" t="s">
        <v>127</v>
      </c>
    </row>
    <row r="215" s="15" customFormat="1">
      <c r="A215" s="15"/>
      <c r="B215" s="254"/>
      <c r="C215" s="255"/>
      <c r="D215" s="234" t="s">
        <v>135</v>
      </c>
      <c r="E215" s="256" t="s">
        <v>1</v>
      </c>
      <c r="F215" s="257" t="s">
        <v>139</v>
      </c>
      <c r="G215" s="255"/>
      <c r="H215" s="258">
        <v>8.4100000000000001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4" t="s">
        <v>135</v>
      </c>
      <c r="AU215" s="264" t="s">
        <v>87</v>
      </c>
      <c r="AV215" s="15" t="s">
        <v>134</v>
      </c>
      <c r="AW215" s="15" t="s">
        <v>32</v>
      </c>
      <c r="AX215" s="15" t="s">
        <v>84</v>
      </c>
      <c r="AY215" s="264" t="s">
        <v>127</v>
      </c>
    </row>
    <row r="216" s="2" customFormat="1">
      <c r="A216" s="39"/>
      <c r="B216" s="40"/>
      <c r="C216" s="219" t="s">
        <v>211</v>
      </c>
      <c r="D216" s="219" t="s">
        <v>129</v>
      </c>
      <c r="E216" s="220" t="s">
        <v>492</v>
      </c>
      <c r="F216" s="221" t="s">
        <v>493</v>
      </c>
      <c r="G216" s="222" t="s">
        <v>252</v>
      </c>
      <c r="H216" s="223">
        <v>8.4100000000000001</v>
      </c>
      <c r="I216" s="224"/>
      <c r="J216" s="225">
        <f>ROUND(I216*H216,2)</f>
        <v>0</v>
      </c>
      <c r="K216" s="221" t="s">
        <v>1</v>
      </c>
      <c r="L216" s="45"/>
      <c r="M216" s="226" t="s">
        <v>1</v>
      </c>
      <c r="N216" s="227" t="s">
        <v>41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134</v>
      </c>
      <c r="AT216" s="230" t="s">
        <v>129</v>
      </c>
      <c r="AU216" s="230" t="s">
        <v>87</v>
      </c>
      <c r="AY216" s="18" t="s">
        <v>127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84</v>
      </c>
      <c r="BK216" s="231">
        <f>ROUND(I216*H216,2)</f>
        <v>0</v>
      </c>
      <c r="BL216" s="18" t="s">
        <v>134</v>
      </c>
      <c r="BM216" s="230" t="s">
        <v>629</v>
      </c>
    </row>
    <row r="217" s="14" customFormat="1">
      <c r="A217" s="14"/>
      <c r="B217" s="243"/>
      <c r="C217" s="244"/>
      <c r="D217" s="234" t="s">
        <v>135</v>
      </c>
      <c r="E217" s="245" t="s">
        <v>1</v>
      </c>
      <c r="F217" s="246" t="s">
        <v>623</v>
      </c>
      <c r="G217" s="244"/>
      <c r="H217" s="247">
        <v>8.4100000000000001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135</v>
      </c>
      <c r="AU217" s="253" t="s">
        <v>87</v>
      </c>
      <c r="AV217" s="14" t="s">
        <v>87</v>
      </c>
      <c r="AW217" s="14" t="s">
        <v>32</v>
      </c>
      <c r="AX217" s="14" t="s">
        <v>76</v>
      </c>
      <c r="AY217" s="253" t="s">
        <v>127</v>
      </c>
    </row>
    <row r="218" s="15" customFormat="1">
      <c r="A218" s="15"/>
      <c r="B218" s="254"/>
      <c r="C218" s="255"/>
      <c r="D218" s="234" t="s">
        <v>135</v>
      </c>
      <c r="E218" s="256" t="s">
        <v>1</v>
      </c>
      <c r="F218" s="257" t="s">
        <v>139</v>
      </c>
      <c r="G218" s="255"/>
      <c r="H218" s="258">
        <v>8.4100000000000001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4" t="s">
        <v>135</v>
      </c>
      <c r="AU218" s="264" t="s">
        <v>87</v>
      </c>
      <c r="AV218" s="15" t="s">
        <v>134</v>
      </c>
      <c r="AW218" s="15" t="s">
        <v>32</v>
      </c>
      <c r="AX218" s="15" t="s">
        <v>84</v>
      </c>
      <c r="AY218" s="264" t="s">
        <v>127</v>
      </c>
    </row>
    <row r="219" s="2" customFormat="1">
      <c r="A219" s="39"/>
      <c r="B219" s="40"/>
      <c r="C219" s="219" t="s">
        <v>274</v>
      </c>
      <c r="D219" s="219" t="s">
        <v>129</v>
      </c>
      <c r="E219" s="220" t="s">
        <v>498</v>
      </c>
      <c r="F219" s="221" t="s">
        <v>499</v>
      </c>
      <c r="G219" s="222" t="s">
        <v>252</v>
      </c>
      <c r="H219" s="223">
        <v>3.71</v>
      </c>
      <c r="I219" s="224"/>
      <c r="J219" s="225">
        <f>ROUND(I219*H219,2)</f>
        <v>0</v>
      </c>
      <c r="K219" s="221" t="s">
        <v>1</v>
      </c>
      <c r="L219" s="45"/>
      <c r="M219" s="226" t="s">
        <v>1</v>
      </c>
      <c r="N219" s="227" t="s">
        <v>41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134</v>
      </c>
      <c r="AT219" s="230" t="s">
        <v>129</v>
      </c>
      <c r="AU219" s="230" t="s">
        <v>87</v>
      </c>
      <c r="AY219" s="18" t="s">
        <v>127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84</v>
      </c>
      <c r="BK219" s="231">
        <f>ROUND(I219*H219,2)</f>
        <v>0</v>
      </c>
      <c r="BL219" s="18" t="s">
        <v>134</v>
      </c>
      <c r="BM219" s="230" t="s">
        <v>630</v>
      </c>
    </row>
    <row r="220" s="14" customFormat="1">
      <c r="A220" s="14"/>
      <c r="B220" s="243"/>
      <c r="C220" s="244"/>
      <c r="D220" s="234" t="s">
        <v>135</v>
      </c>
      <c r="E220" s="245" t="s">
        <v>1</v>
      </c>
      <c r="F220" s="246" t="s">
        <v>631</v>
      </c>
      <c r="G220" s="244"/>
      <c r="H220" s="247">
        <v>3.71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135</v>
      </c>
      <c r="AU220" s="253" t="s">
        <v>87</v>
      </c>
      <c r="AV220" s="14" t="s">
        <v>87</v>
      </c>
      <c r="AW220" s="14" t="s">
        <v>32</v>
      </c>
      <c r="AX220" s="14" t="s">
        <v>76</v>
      </c>
      <c r="AY220" s="253" t="s">
        <v>127</v>
      </c>
    </row>
    <row r="221" s="15" customFormat="1">
      <c r="A221" s="15"/>
      <c r="B221" s="254"/>
      <c r="C221" s="255"/>
      <c r="D221" s="234" t="s">
        <v>135</v>
      </c>
      <c r="E221" s="256" t="s">
        <v>1</v>
      </c>
      <c r="F221" s="257" t="s">
        <v>139</v>
      </c>
      <c r="G221" s="255"/>
      <c r="H221" s="258">
        <v>3.71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4" t="s">
        <v>135</v>
      </c>
      <c r="AU221" s="264" t="s">
        <v>87</v>
      </c>
      <c r="AV221" s="15" t="s">
        <v>134</v>
      </c>
      <c r="AW221" s="15" t="s">
        <v>32</v>
      </c>
      <c r="AX221" s="15" t="s">
        <v>84</v>
      </c>
      <c r="AY221" s="264" t="s">
        <v>127</v>
      </c>
    </row>
    <row r="222" s="12" customFormat="1" ht="22.8" customHeight="1">
      <c r="A222" s="12"/>
      <c r="B222" s="203"/>
      <c r="C222" s="204"/>
      <c r="D222" s="205" t="s">
        <v>75</v>
      </c>
      <c r="E222" s="217" t="s">
        <v>501</v>
      </c>
      <c r="F222" s="217" t="s">
        <v>502</v>
      </c>
      <c r="G222" s="204"/>
      <c r="H222" s="204"/>
      <c r="I222" s="207"/>
      <c r="J222" s="218">
        <f>BK222</f>
        <v>0</v>
      </c>
      <c r="K222" s="204"/>
      <c r="L222" s="209"/>
      <c r="M222" s="210"/>
      <c r="N222" s="211"/>
      <c r="O222" s="211"/>
      <c r="P222" s="212">
        <f>P223</f>
        <v>0</v>
      </c>
      <c r="Q222" s="211"/>
      <c r="R222" s="212">
        <f>R223</f>
        <v>0</v>
      </c>
      <c r="S222" s="211"/>
      <c r="T222" s="213">
        <f>T223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4" t="s">
        <v>84</v>
      </c>
      <c r="AT222" s="215" t="s">
        <v>75</v>
      </c>
      <c r="AU222" s="215" t="s">
        <v>84</v>
      </c>
      <c r="AY222" s="214" t="s">
        <v>127</v>
      </c>
      <c r="BK222" s="216">
        <f>BK223</f>
        <v>0</v>
      </c>
    </row>
    <row r="223" s="2" customFormat="1">
      <c r="A223" s="39"/>
      <c r="B223" s="40"/>
      <c r="C223" s="219" t="s">
        <v>214</v>
      </c>
      <c r="D223" s="219" t="s">
        <v>129</v>
      </c>
      <c r="E223" s="220" t="s">
        <v>503</v>
      </c>
      <c r="F223" s="221" t="s">
        <v>504</v>
      </c>
      <c r="G223" s="222" t="s">
        <v>252</v>
      </c>
      <c r="H223" s="223">
        <v>8.0850000000000009</v>
      </c>
      <c r="I223" s="224"/>
      <c r="J223" s="225">
        <f>ROUND(I223*H223,2)</f>
        <v>0</v>
      </c>
      <c r="K223" s="221" t="s">
        <v>133</v>
      </c>
      <c r="L223" s="45"/>
      <c r="M223" s="226" t="s">
        <v>1</v>
      </c>
      <c r="N223" s="227" t="s">
        <v>41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134</v>
      </c>
      <c r="AT223" s="230" t="s">
        <v>129</v>
      </c>
      <c r="AU223" s="230" t="s">
        <v>87</v>
      </c>
      <c r="AY223" s="18" t="s">
        <v>127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84</v>
      </c>
      <c r="BK223" s="231">
        <f>ROUND(I223*H223,2)</f>
        <v>0</v>
      </c>
      <c r="BL223" s="18" t="s">
        <v>134</v>
      </c>
      <c r="BM223" s="230" t="s">
        <v>632</v>
      </c>
    </row>
    <row r="224" s="12" customFormat="1" ht="22.8" customHeight="1">
      <c r="A224" s="12"/>
      <c r="B224" s="203"/>
      <c r="C224" s="204"/>
      <c r="D224" s="205" t="s">
        <v>75</v>
      </c>
      <c r="E224" s="217" t="s">
        <v>506</v>
      </c>
      <c r="F224" s="217" t="s">
        <v>507</v>
      </c>
      <c r="G224" s="204"/>
      <c r="H224" s="204"/>
      <c r="I224" s="207"/>
      <c r="J224" s="218">
        <f>BK224</f>
        <v>0</v>
      </c>
      <c r="K224" s="204"/>
      <c r="L224" s="209"/>
      <c r="M224" s="210"/>
      <c r="N224" s="211"/>
      <c r="O224" s="211"/>
      <c r="P224" s="212">
        <f>SUM(P225:P227)</f>
        <v>0</v>
      </c>
      <c r="Q224" s="211"/>
      <c r="R224" s="212">
        <f>SUM(R225:R227)</f>
        <v>0</v>
      </c>
      <c r="S224" s="211"/>
      <c r="T224" s="213">
        <f>SUM(T225:T227)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84</v>
      </c>
      <c r="AT224" s="215" t="s">
        <v>75</v>
      </c>
      <c r="AU224" s="215" t="s">
        <v>84</v>
      </c>
      <c r="AY224" s="214" t="s">
        <v>127</v>
      </c>
      <c r="BK224" s="216">
        <f>SUM(BK225:BK227)</f>
        <v>0</v>
      </c>
    </row>
    <row r="225" s="2" customFormat="1">
      <c r="A225" s="39"/>
      <c r="B225" s="40"/>
      <c r="C225" s="219" t="s">
        <v>284</v>
      </c>
      <c r="D225" s="219" t="s">
        <v>129</v>
      </c>
      <c r="E225" s="220" t="s">
        <v>509</v>
      </c>
      <c r="F225" s="221" t="s">
        <v>633</v>
      </c>
      <c r="G225" s="222" t="s">
        <v>511</v>
      </c>
      <c r="H225" s="223">
        <v>1</v>
      </c>
      <c r="I225" s="224"/>
      <c r="J225" s="225">
        <f>ROUND(I225*H225,2)</f>
        <v>0</v>
      </c>
      <c r="K225" s="221" t="s">
        <v>1</v>
      </c>
      <c r="L225" s="45"/>
      <c r="M225" s="226" t="s">
        <v>1</v>
      </c>
      <c r="N225" s="227" t="s">
        <v>41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134</v>
      </c>
      <c r="AT225" s="230" t="s">
        <v>129</v>
      </c>
      <c r="AU225" s="230" t="s">
        <v>87</v>
      </c>
      <c r="AY225" s="18" t="s">
        <v>127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84</v>
      </c>
      <c r="BK225" s="231">
        <f>ROUND(I225*H225,2)</f>
        <v>0</v>
      </c>
      <c r="BL225" s="18" t="s">
        <v>134</v>
      </c>
      <c r="BM225" s="230" t="s">
        <v>634</v>
      </c>
    </row>
    <row r="226" s="2" customFormat="1">
      <c r="A226" s="39"/>
      <c r="B226" s="40"/>
      <c r="C226" s="219" t="s">
        <v>221</v>
      </c>
      <c r="D226" s="219" t="s">
        <v>129</v>
      </c>
      <c r="E226" s="220" t="s">
        <v>513</v>
      </c>
      <c r="F226" s="221" t="s">
        <v>635</v>
      </c>
      <c r="G226" s="222" t="s">
        <v>511</v>
      </c>
      <c r="H226" s="223">
        <v>1</v>
      </c>
      <c r="I226" s="224"/>
      <c r="J226" s="225">
        <f>ROUND(I226*H226,2)</f>
        <v>0</v>
      </c>
      <c r="K226" s="221" t="s">
        <v>1</v>
      </c>
      <c r="L226" s="45"/>
      <c r="M226" s="226" t="s">
        <v>1</v>
      </c>
      <c r="N226" s="227" t="s">
        <v>41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134</v>
      </c>
      <c r="AT226" s="230" t="s">
        <v>129</v>
      </c>
      <c r="AU226" s="230" t="s">
        <v>87</v>
      </c>
      <c r="AY226" s="18" t="s">
        <v>127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84</v>
      </c>
      <c r="BK226" s="231">
        <f>ROUND(I226*H226,2)</f>
        <v>0</v>
      </c>
      <c r="BL226" s="18" t="s">
        <v>134</v>
      </c>
      <c r="BM226" s="230" t="s">
        <v>636</v>
      </c>
    </row>
    <row r="227" s="2" customFormat="1" ht="16.5" customHeight="1">
      <c r="A227" s="39"/>
      <c r="B227" s="40"/>
      <c r="C227" s="219" t="s">
        <v>295</v>
      </c>
      <c r="D227" s="219" t="s">
        <v>129</v>
      </c>
      <c r="E227" s="220" t="s">
        <v>517</v>
      </c>
      <c r="F227" s="221" t="s">
        <v>637</v>
      </c>
      <c r="G227" s="222" t="s">
        <v>511</v>
      </c>
      <c r="H227" s="223">
        <v>1</v>
      </c>
      <c r="I227" s="224"/>
      <c r="J227" s="225">
        <f>ROUND(I227*H227,2)</f>
        <v>0</v>
      </c>
      <c r="K227" s="221" t="s">
        <v>1</v>
      </c>
      <c r="L227" s="45"/>
      <c r="M227" s="286" t="s">
        <v>1</v>
      </c>
      <c r="N227" s="287" t="s">
        <v>41</v>
      </c>
      <c r="O227" s="288"/>
      <c r="P227" s="289">
        <f>O227*H227</f>
        <v>0</v>
      </c>
      <c r="Q227" s="289">
        <v>0</v>
      </c>
      <c r="R227" s="289">
        <f>Q227*H227</f>
        <v>0</v>
      </c>
      <c r="S227" s="289">
        <v>0</v>
      </c>
      <c r="T227" s="29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134</v>
      </c>
      <c r="AT227" s="230" t="s">
        <v>129</v>
      </c>
      <c r="AU227" s="230" t="s">
        <v>87</v>
      </c>
      <c r="AY227" s="18" t="s">
        <v>127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84</v>
      </c>
      <c r="BK227" s="231">
        <f>ROUND(I227*H227,2)</f>
        <v>0</v>
      </c>
      <c r="BL227" s="18" t="s">
        <v>134</v>
      </c>
      <c r="BM227" s="230" t="s">
        <v>638</v>
      </c>
    </row>
    <row r="228" s="2" customFormat="1" ht="6.96" customHeight="1">
      <c r="A228" s="39"/>
      <c r="B228" s="67"/>
      <c r="C228" s="68"/>
      <c r="D228" s="68"/>
      <c r="E228" s="68"/>
      <c r="F228" s="68"/>
      <c r="G228" s="68"/>
      <c r="H228" s="68"/>
      <c r="I228" s="68"/>
      <c r="J228" s="68"/>
      <c r="K228" s="68"/>
      <c r="L228" s="45"/>
      <c r="M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</row>
  </sheetData>
  <sheetProtection sheet="1" autoFilter="0" formatColumns="0" formatRows="0" objects="1" scenarios="1" spinCount="100000" saltValue="0hH1cjsxEZiqHMP3QvragDcvfyElLAkYyUPh/gL1HVCSWHbHEMBOFJtRIwfV4YQMFXewcXX7kNSlv+qom+DWhA==" hashValue="Wdk06u6BD6bEIFzbSMYA/qUISK87Kq9hM6ypcy/si0DiZhFCkyzzPolRgVEZ/JWd4mZJRHJPRoIpFsfcU/LHuQ==" algorithmName="SHA-512" password="CC35"/>
  <autoFilter ref="C123:K22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s="1" customFormat="1" ht="24.96" customHeight="1">
      <c r="B4" s="21"/>
      <c r="D4" s="139" t="s">
        <v>95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 xml:space="preserve">REKONSTRUKCE CHODNÍKU PODÉL SIL. I/2  U MĚSTSKÉHO KINA, PŘELOUČ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639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94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14. 12. 2020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640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ROUND((SUM(BE120:BE157)),  2)</f>
        <v>0</v>
      </c>
      <c r="G33" s="39"/>
      <c r="H33" s="39"/>
      <c r="I33" s="156">
        <v>0.20999999999999999</v>
      </c>
      <c r="J33" s="155">
        <f>ROUND(((SUM(BE120:BE157))*I33),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ROUND((SUM(BF120:BF157)),  2)</f>
        <v>0</v>
      </c>
      <c r="G34" s="39"/>
      <c r="H34" s="39"/>
      <c r="I34" s="156">
        <v>0.14999999999999999</v>
      </c>
      <c r="J34" s="155">
        <f>ROUND(((SUM(BF120:BF157))*I34),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ROUND((SUM(BG120:BG157)),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ROUND((SUM(BH120:BH157)),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ROUND((SUM(BI120:BI157)),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 xml:space="preserve">REKONSTRUKCE CHODNÍKU PODÉL SIL. I/2  U MĚSTSKÉHO KINA, PŘELOUČ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401 - METROPOLITNÍ SÍŤ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14. 12. 2020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Přelouč</v>
      </c>
      <c r="G91" s="41"/>
      <c r="H91" s="41"/>
      <c r="I91" s="33" t="s">
        <v>30</v>
      </c>
      <c r="J91" s="37" t="str">
        <f>E21</f>
        <v>Srba T.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Sýkorová M.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99</v>
      </c>
      <c r="D94" s="177"/>
      <c r="E94" s="177"/>
      <c r="F94" s="177"/>
      <c r="G94" s="177"/>
      <c r="H94" s="177"/>
      <c r="I94" s="177"/>
      <c r="J94" s="178" t="s">
        <v>100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101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80"/>
      <c r="C97" s="181"/>
      <c r="D97" s="182" t="s">
        <v>641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642</v>
      </c>
      <c r="E98" s="183"/>
      <c r="F98" s="183"/>
      <c r="G98" s="183"/>
      <c r="H98" s="183"/>
      <c r="I98" s="183"/>
      <c r="J98" s="184">
        <f>J128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643</v>
      </c>
      <c r="E99" s="183"/>
      <c r="F99" s="183"/>
      <c r="G99" s="183"/>
      <c r="H99" s="183"/>
      <c r="I99" s="183"/>
      <c r="J99" s="184">
        <f>J140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644</v>
      </c>
      <c r="E100" s="183"/>
      <c r="F100" s="183"/>
      <c r="G100" s="183"/>
      <c r="H100" s="183"/>
      <c r="I100" s="183"/>
      <c r="J100" s="184">
        <f>J143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112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6.25" customHeight="1">
      <c r="A110" s="39"/>
      <c r="B110" s="40"/>
      <c r="C110" s="41"/>
      <c r="D110" s="41"/>
      <c r="E110" s="175" t="str">
        <f>E7</f>
        <v xml:space="preserve">REKONSTRUKCE CHODNÍKU PODÉL SIL. I/2  U MĚSTSKÉHO KINA, PŘELOUČ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SO 401 - METROPOLITNÍ SÍŤ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14. 12. 2020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>Město Přelouč</v>
      </c>
      <c r="G116" s="41"/>
      <c r="H116" s="41"/>
      <c r="I116" s="33" t="s">
        <v>30</v>
      </c>
      <c r="J116" s="37" t="str">
        <f>E21</f>
        <v>Srba T.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33</v>
      </c>
      <c r="J117" s="37" t="str">
        <f>E24</f>
        <v>Sýkorová M.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113</v>
      </c>
      <c r="D119" s="195" t="s">
        <v>61</v>
      </c>
      <c r="E119" s="195" t="s">
        <v>57</v>
      </c>
      <c r="F119" s="195" t="s">
        <v>58</v>
      </c>
      <c r="G119" s="195" t="s">
        <v>114</v>
      </c>
      <c r="H119" s="195" t="s">
        <v>115</v>
      </c>
      <c r="I119" s="195" t="s">
        <v>116</v>
      </c>
      <c r="J119" s="195" t="s">
        <v>100</v>
      </c>
      <c r="K119" s="196" t="s">
        <v>117</v>
      </c>
      <c r="L119" s="197"/>
      <c r="M119" s="101" t="s">
        <v>1</v>
      </c>
      <c r="N119" s="102" t="s">
        <v>40</v>
      </c>
      <c r="O119" s="102" t="s">
        <v>118</v>
      </c>
      <c r="P119" s="102" t="s">
        <v>119</v>
      </c>
      <c r="Q119" s="102" t="s">
        <v>120</v>
      </c>
      <c r="R119" s="102" t="s">
        <v>121</v>
      </c>
      <c r="S119" s="102" t="s">
        <v>122</v>
      </c>
      <c r="T119" s="103" t="s">
        <v>123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124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P121+P128+P140+P143</f>
        <v>0</v>
      </c>
      <c r="Q120" s="105"/>
      <c r="R120" s="200">
        <f>R121+R128+R140+R143</f>
        <v>0</v>
      </c>
      <c r="S120" s="105"/>
      <c r="T120" s="201">
        <f>T121+T128+T140+T143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75</v>
      </c>
      <c r="AU120" s="18" t="s">
        <v>102</v>
      </c>
      <c r="BK120" s="202">
        <f>BK121+BK128+BK140+BK143</f>
        <v>0</v>
      </c>
    </row>
    <row r="121" s="12" customFormat="1" ht="25.92" customHeight="1">
      <c r="A121" s="12"/>
      <c r="B121" s="203"/>
      <c r="C121" s="204"/>
      <c r="D121" s="205" t="s">
        <v>75</v>
      </c>
      <c r="E121" s="206" t="s">
        <v>645</v>
      </c>
      <c r="F121" s="206" t="s">
        <v>507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SUM(P122:P127)</f>
        <v>0</v>
      </c>
      <c r="Q121" s="211"/>
      <c r="R121" s="212">
        <f>SUM(R122:R127)</f>
        <v>0</v>
      </c>
      <c r="S121" s="211"/>
      <c r="T121" s="213">
        <f>SUM(T122:T127)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75</v>
      </c>
      <c r="AU121" s="215" t="s">
        <v>76</v>
      </c>
      <c r="AY121" s="214" t="s">
        <v>127</v>
      </c>
      <c r="BK121" s="216">
        <f>SUM(BK122:BK127)</f>
        <v>0</v>
      </c>
    </row>
    <row r="122" s="2" customFormat="1" ht="16.5" customHeight="1">
      <c r="A122" s="39"/>
      <c r="B122" s="40"/>
      <c r="C122" s="219" t="s">
        <v>84</v>
      </c>
      <c r="D122" s="219" t="s">
        <v>129</v>
      </c>
      <c r="E122" s="220" t="s">
        <v>646</v>
      </c>
      <c r="F122" s="221" t="s">
        <v>647</v>
      </c>
      <c r="G122" s="222" t="s">
        <v>648</v>
      </c>
      <c r="H122" s="223">
        <v>8</v>
      </c>
      <c r="I122" s="224"/>
      <c r="J122" s="225">
        <f>ROUND(I122*H122,2)</f>
        <v>0</v>
      </c>
      <c r="K122" s="221" t="s">
        <v>1</v>
      </c>
      <c r="L122" s="45"/>
      <c r="M122" s="226" t="s">
        <v>1</v>
      </c>
      <c r="N122" s="227" t="s">
        <v>41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134</v>
      </c>
      <c r="AT122" s="230" t="s">
        <v>129</v>
      </c>
      <c r="AU122" s="230" t="s">
        <v>84</v>
      </c>
      <c r="AY122" s="18" t="s">
        <v>127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84</v>
      </c>
      <c r="BK122" s="231">
        <f>ROUND(I122*H122,2)</f>
        <v>0</v>
      </c>
      <c r="BL122" s="18" t="s">
        <v>134</v>
      </c>
      <c r="BM122" s="230" t="s">
        <v>649</v>
      </c>
    </row>
    <row r="123" s="2" customFormat="1" ht="16.5" customHeight="1">
      <c r="A123" s="39"/>
      <c r="B123" s="40"/>
      <c r="C123" s="219" t="s">
        <v>87</v>
      </c>
      <c r="D123" s="219" t="s">
        <v>129</v>
      </c>
      <c r="E123" s="220" t="s">
        <v>650</v>
      </c>
      <c r="F123" s="221" t="s">
        <v>651</v>
      </c>
      <c r="G123" s="222" t="s">
        <v>648</v>
      </c>
      <c r="H123" s="223">
        <v>4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41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134</v>
      </c>
      <c r="AT123" s="230" t="s">
        <v>129</v>
      </c>
      <c r="AU123" s="230" t="s">
        <v>84</v>
      </c>
      <c r="AY123" s="18" t="s">
        <v>127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84</v>
      </c>
      <c r="BK123" s="231">
        <f>ROUND(I123*H123,2)</f>
        <v>0</v>
      </c>
      <c r="BL123" s="18" t="s">
        <v>134</v>
      </c>
      <c r="BM123" s="230" t="s">
        <v>652</v>
      </c>
    </row>
    <row r="124" s="2" customFormat="1" ht="16.5" customHeight="1">
      <c r="A124" s="39"/>
      <c r="B124" s="40"/>
      <c r="C124" s="219" t="s">
        <v>144</v>
      </c>
      <c r="D124" s="219" t="s">
        <v>129</v>
      </c>
      <c r="E124" s="220" t="s">
        <v>653</v>
      </c>
      <c r="F124" s="221" t="s">
        <v>654</v>
      </c>
      <c r="G124" s="222" t="s">
        <v>648</v>
      </c>
      <c r="H124" s="223">
        <v>2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41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134</v>
      </c>
      <c r="AT124" s="230" t="s">
        <v>129</v>
      </c>
      <c r="AU124" s="230" t="s">
        <v>84</v>
      </c>
      <c r="AY124" s="18" t="s">
        <v>127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84</v>
      </c>
      <c r="BK124" s="231">
        <f>ROUND(I124*H124,2)</f>
        <v>0</v>
      </c>
      <c r="BL124" s="18" t="s">
        <v>134</v>
      </c>
      <c r="BM124" s="230" t="s">
        <v>655</v>
      </c>
    </row>
    <row r="125" s="2" customFormat="1" ht="16.5" customHeight="1">
      <c r="A125" s="39"/>
      <c r="B125" s="40"/>
      <c r="C125" s="219" t="s">
        <v>134</v>
      </c>
      <c r="D125" s="219" t="s">
        <v>129</v>
      </c>
      <c r="E125" s="220" t="s">
        <v>656</v>
      </c>
      <c r="F125" s="221" t="s">
        <v>657</v>
      </c>
      <c r="G125" s="222" t="s">
        <v>648</v>
      </c>
      <c r="H125" s="223">
        <v>16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41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134</v>
      </c>
      <c r="AT125" s="230" t="s">
        <v>129</v>
      </c>
      <c r="AU125" s="230" t="s">
        <v>84</v>
      </c>
      <c r="AY125" s="18" t="s">
        <v>127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134</v>
      </c>
      <c r="BM125" s="230" t="s">
        <v>658</v>
      </c>
    </row>
    <row r="126" s="2" customFormat="1" ht="16.5" customHeight="1">
      <c r="A126" s="39"/>
      <c r="B126" s="40"/>
      <c r="C126" s="219" t="s">
        <v>157</v>
      </c>
      <c r="D126" s="219" t="s">
        <v>129</v>
      </c>
      <c r="E126" s="220" t="s">
        <v>659</v>
      </c>
      <c r="F126" s="221" t="s">
        <v>660</v>
      </c>
      <c r="G126" s="222" t="s">
        <v>648</v>
      </c>
      <c r="H126" s="223">
        <v>3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134</v>
      </c>
      <c r="AT126" s="230" t="s">
        <v>129</v>
      </c>
      <c r="AU126" s="230" t="s">
        <v>84</v>
      </c>
      <c r="AY126" s="18" t="s">
        <v>127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134</v>
      </c>
      <c r="BM126" s="230" t="s">
        <v>661</v>
      </c>
    </row>
    <row r="127" s="2" customFormat="1" ht="16.5" customHeight="1">
      <c r="A127" s="39"/>
      <c r="B127" s="40"/>
      <c r="C127" s="219" t="s">
        <v>147</v>
      </c>
      <c r="D127" s="219" t="s">
        <v>129</v>
      </c>
      <c r="E127" s="220" t="s">
        <v>662</v>
      </c>
      <c r="F127" s="221" t="s">
        <v>663</v>
      </c>
      <c r="G127" s="222" t="s">
        <v>648</v>
      </c>
      <c r="H127" s="223">
        <v>10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134</v>
      </c>
      <c r="AT127" s="230" t="s">
        <v>129</v>
      </c>
      <c r="AU127" s="230" t="s">
        <v>84</v>
      </c>
      <c r="AY127" s="18" t="s">
        <v>127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134</v>
      </c>
      <c r="BM127" s="230" t="s">
        <v>664</v>
      </c>
    </row>
    <row r="128" s="12" customFormat="1" ht="25.92" customHeight="1">
      <c r="A128" s="12"/>
      <c r="B128" s="203"/>
      <c r="C128" s="204"/>
      <c r="D128" s="205" t="s">
        <v>75</v>
      </c>
      <c r="E128" s="206" t="s">
        <v>665</v>
      </c>
      <c r="F128" s="206" t="s">
        <v>666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SUM(P129:P139)</f>
        <v>0</v>
      </c>
      <c r="Q128" s="211"/>
      <c r="R128" s="212">
        <f>SUM(R129:R139)</f>
        <v>0</v>
      </c>
      <c r="S128" s="211"/>
      <c r="T128" s="213">
        <f>SUM(T129:T139)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84</v>
      </c>
      <c r="AT128" s="215" t="s">
        <v>75</v>
      </c>
      <c r="AU128" s="215" t="s">
        <v>76</v>
      </c>
      <c r="AY128" s="214" t="s">
        <v>127</v>
      </c>
      <c r="BK128" s="216">
        <f>SUM(BK129:BK139)</f>
        <v>0</v>
      </c>
    </row>
    <row r="129" s="2" customFormat="1" ht="16.5" customHeight="1">
      <c r="A129" s="39"/>
      <c r="B129" s="40"/>
      <c r="C129" s="219" t="s">
        <v>167</v>
      </c>
      <c r="D129" s="219" t="s">
        <v>129</v>
      </c>
      <c r="E129" s="220" t="s">
        <v>667</v>
      </c>
      <c r="F129" s="221" t="s">
        <v>668</v>
      </c>
      <c r="G129" s="222" t="s">
        <v>271</v>
      </c>
      <c r="H129" s="223">
        <v>8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134</v>
      </c>
      <c r="AT129" s="230" t="s">
        <v>129</v>
      </c>
      <c r="AU129" s="230" t="s">
        <v>84</v>
      </c>
      <c r="AY129" s="18" t="s">
        <v>127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134</v>
      </c>
      <c r="BM129" s="230" t="s">
        <v>669</v>
      </c>
    </row>
    <row r="130" s="2" customFormat="1" ht="16.5" customHeight="1">
      <c r="A130" s="39"/>
      <c r="B130" s="40"/>
      <c r="C130" s="219" t="s">
        <v>151</v>
      </c>
      <c r="D130" s="219" t="s">
        <v>129</v>
      </c>
      <c r="E130" s="220" t="s">
        <v>670</v>
      </c>
      <c r="F130" s="221" t="s">
        <v>671</v>
      </c>
      <c r="G130" s="222" t="s">
        <v>170</v>
      </c>
      <c r="H130" s="223">
        <v>580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41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134</v>
      </c>
      <c r="AT130" s="230" t="s">
        <v>129</v>
      </c>
      <c r="AU130" s="230" t="s">
        <v>84</v>
      </c>
      <c r="AY130" s="18" t="s">
        <v>127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134</v>
      </c>
      <c r="BM130" s="230" t="s">
        <v>672</v>
      </c>
    </row>
    <row r="131" s="2" customFormat="1" ht="21.75" customHeight="1">
      <c r="A131" s="39"/>
      <c r="B131" s="40"/>
      <c r="C131" s="219" t="s">
        <v>180</v>
      </c>
      <c r="D131" s="219" t="s">
        <v>129</v>
      </c>
      <c r="E131" s="220" t="s">
        <v>673</v>
      </c>
      <c r="F131" s="221" t="s">
        <v>674</v>
      </c>
      <c r="G131" s="222" t="s">
        <v>170</v>
      </c>
      <c r="H131" s="223">
        <v>6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41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134</v>
      </c>
      <c r="AT131" s="230" t="s">
        <v>129</v>
      </c>
      <c r="AU131" s="230" t="s">
        <v>84</v>
      </c>
      <c r="AY131" s="18" t="s">
        <v>127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0</v>
      </c>
      <c r="BL131" s="18" t="s">
        <v>134</v>
      </c>
      <c r="BM131" s="230" t="s">
        <v>675</v>
      </c>
    </row>
    <row r="132" s="2" customFormat="1" ht="16.5" customHeight="1">
      <c r="A132" s="39"/>
      <c r="B132" s="40"/>
      <c r="C132" s="219" t="s">
        <v>160</v>
      </c>
      <c r="D132" s="219" t="s">
        <v>129</v>
      </c>
      <c r="E132" s="220" t="s">
        <v>676</v>
      </c>
      <c r="F132" s="221" t="s">
        <v>677</v>
      </c>
      <c r="G132" s="222" t="s">
        <v>170</v>
      </c>
      <c r="H132" s="223">
        <v>240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134</v>
      </c>
      <c r="AT132" s="230" t="s">
        <v>129</v>
      </c>
      <c r="AU132" s="230" t="s">
        <v>84</v>
      </c>
      <c r="AY132" s="18" t="s">
        <v>127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134</v>
      </c>
      <c r="BM132" s="230" t="s">
        <v>678</v>
      </c>
    </row>
    <row r="133" s="2" customFormat="1" ht="16.5" customHeight="1">
      <c r="A133" s="39"/>
      <c r="B133" s="40"/>
      <c r="C133" s="219" t="s">
        <v>191</v>
      </c>
      <c r="D133" s="219" t="s">
        <v>129</v>
      </c>
      <c r="E133" s="220" t="s">
        <v>679</v>
      </c>
      <c r="F133" s="221" t="s">
        <v>680</v>
      </c>
      <c r="G133" s="222" t="s">
        <v>170</v>
      </c>
      <c r="H133" s="223">
        <v>170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134</v>
      </c>
      <c r="AT133" s="230" t="s">
        <v>129</v>
      </c>
      <c r="AU133" s="230" t="s">
        <v>84</v>
      </c>
      <c r="AY133" s="18" t="s">
        <v>127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84</v>
      </c>
      <c r="BK133" s="231">
        <f>ROUND(I133*H133,2)</f>
        <v>0</v>
      </c>
      <c r="BL133" s="18" t="s">
        <v>134</v>
      </c>
      <c r="BM133" s="230" t="s">
        <v>681</v>
      </c>
    </row>
    <row r="134" s="13" customFormat="1">
      <c r="A134" s="13"/>
      <c r="B134" s="232"/>
      <c r="C134" s="233"/>
      <c r="D134" s="234" t="s">
        <v>135</v>
      </c>
      <c r="E134" s="235" t="s">
        <v>1</v>
      </c>
      <c r="F134" s="236" t="s">
        <v>682</v>
      </c>
      <c r="G134" s="233"/>
      <c r="H134" s="235" t="s">
        <v>1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135</v>
      </c>
      <c r="AU134" s="242" t="s">
        <v>84</v>
      </c>
      <c r="AV134" s="13" t="s">
        <v>84</v>
      </c>
      <c r="AW134" s="13" t="s">
        <v>32</v>
      </c>
      <c r="AX134" s="13" t="s">
        <v>76</v>
      </c>
      <c r="AY134" s="242" t="s">
        <v>127</v>
      </c>
    </row>
    <row r="135" s="14" customFormat="1">
      <c r="A135" s="14"/>
      <c r="B135" s="243"/>
      <c r="C135" s="244"/>
      <c r="D135" s="234" t="s">
        <v>135</v>
      </c>
      <c r="E135" s="245" t="s">
        <v>1</v>
      </c>
      <c r="F135" s="246" t="s">
        <v>683</v>
      </c>
      <c r="G135" s="244"/>
      <c r="H135" s="247">
        <v>170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135</v>
      </c>
      <c r="AU135" s="253" t="s">
        <v>84</v>
      </c>
      <c r="AV135" s="14" t="s">
        <v>87</v>
      </c>
      <c r="AW135" s="14" t="s">
        <v>32</v>
      </c>
      <c r="AX135" s="14" t="s">
        <v>76</v>
      </c>
      <c r="AY135" s="253" t="s">
        <v>127</v>
      </c>
    </row>
    <row r="136" s="15" customFormat="1">
      <c r="A136" s="15"/>
      <c r="B136" s="254"/>
      <c r="C136" s="255"/>
      <c r="D136" s="234" t="s">
        <v>135</v>
      </c>
      <c r="E136" s="256" t="s">
        <v>1</v>
      </c>
      <c r="F136" s="257" t="s">
        <v>139</v>
      </c>
      <c r="G136" s="255"/>
      <c r="H136" s="258">
        <v>170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135</v>
      </c>
      <c r="AU136" s="264" t="s">
        <v>84</v>
      </c>
      <c r="AV136" s="15" t="s">
        <v>134</v>
      </c>
      <c r="AW136" s="15" t="s">
        <v>32</v>
      </c>
      <c r="AX136" s="15" t="s">
        <v>84</v>
      </c>
      <c r="AY136" s="264" t="s">
        <v>127</v>
      </c>
    </row>
    <row r="137" s="2" customFormat="1" ht="16.5" customHeight="1">
      <c r="A137" s="39"/>
      <c r="B137" s="40"/>
      <c r="C137" s="219" t="s">
        <v>164</v>
      </c>
      <c r="D137" s="219" t="s">
        <v>129</v>
      </c>
      <c r="E137" s="220" t="s">
        <v>684</v>
      </c>
      <c r="F137" s="221" t="s">
        <v>685</v>
      </c>
      <c r="G137" s="222" t="s">
        <v>170</v>
      </c>
      <c r="H137" s="223">
        <v>170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134</v>
      </c>
      <c r="AT137" s="230" t="s">
        <v>129</v>
      </c>
      <c r="AU137" s="230" t="s">
        <v>84</v>
      </c>
      <c r="AY137" s="18" t="s">
        <v>127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134</v>
      </c>
      <c r="BM137" s="230" t="s">
        <v>686</v>
      </c>
    </row>
    <row r="138" s="2" customFormat="1" ht="16.5" customHeight="1">
      <c r="A138" s="39"/>
      <c r="B138" s="40"/>
      <c r="C138" s="219" t="s">
        <v>201</v>
      </c>
      <c r="D138" s="219" t="s">
        <v>129</v>
      </c>
      <c r="E138" s="220" t="s">
        <v>687</v>
      </c>
      <c r="F138" s="221" t="s">
        <v>688</v>
      </c>
      <c r="G138" s="222" t="s">
        <v>271</v>
      </c>
      <c r="H138" s="223">
        <v>6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134</v>
      </c>
      <c r="AT138" s="230" t="s">
        <v>129</v>
      </c>
      <c r="AU138" s="230" t="s">
        <v>84</v>
      </c>
      <c r="AY138" s="18" t="s">
        <v>127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0</v>
      </c>
      <c r="BL138" s="18" t="s">
        <v>134</v>
      </c>
      <c r="BM138" s="230" t="s">
        <v>689</v>
      </c>
    </row>
    <row r="139" s="2" customFormat="1" ht="16.5" customHeight="1">
      <c r="A139" s="39"/>
      <c r="B139" s="40"/>
      <c r="C139" s="219" t="s">
        <v>171</v>
      </c>
      <c r="D139" s="219" t="s">
        <v>129</v>
      </c>
      <c r="E139" s="220" t="s">
        <v>690</v>
      </c>
      <c r="F139" s="221" t="s">
        <v>691</v>
      </c>
      <c r="G139" s="222" t="s">
        <v>271</v>
      </c>
      <c r="H139" s="223">
        <v>6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134</v>
      </c>
      <c r="AT139" s="230" t="s">
        <v>129</v>
      </c>
      <c r="AU139" s="230" t="s">
        <v>84</v>
      </c>
      <c r="AY139" s="18" t="s">
        <v>127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134</v>
      </c>
      <c r="BM139" s="230" t="s">
        <v>692</v>
      </c>
    </row>
    <row r="140" s="12" customFormat="1" ht="25.92" customHeight="1">
      <c r="A140" s="12"/>
      <c r="B140" s="203"/>
      <c r="C140" s="204"/>
      <c r="D140" s="205" t="s">
        <v>75</v>
      </c>
      <c r="E140" s="206" t="s">
        <v>693</v>
      </c>
      <c r="F140" s="206" t="s">
        <v>694</v>
      </c>
      <c r="G140" s="204"/>
      <c r="H140" s="204"/>
      <c r="I140" s="207"/>
      <c r="J140" s="208">
        <f>BK140</f>
        <v>0</v>
      </c>
      <c r="K140" s="204"/>
      <c r="L140" s="209"/>
      <c r="M140" s="210"/>
      <c r="N140" s="211"/>
      <c r="O140" s="211"/>
      <c r="P140" s="212">
        <f>SUM(P141:P142)</f>
        <v>0</v>
      </c>
      <c r="Q140" s="211"/>
      <c r="R140" s="212">
        <f>SUM(R141:R142)</f>
        <v>0</v>
      </c>
      <c r="S140" s="211"/>
      <c r="T140" s="213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84</v>
      </c>
      <c r="AT140" s="215" t="s">
        <v>75</v>
      </c>
      <c r="AU140" s="215" t="s">
        <v>76</v>
      </c>
      <c r="AY140" s="214" t="s">
        <v>127</v>
      </c>
      <c r="BK140" s="216">
        <f>SUM(BK141:BK142)</f>
        <v>0</v>
      </c>
    </row>
    <row r="141" s="2" customFormat="1" ht="16.5" customHeight="1">
      <c r="A141" s="39"/>
      <c r="B141" s="40"/>
      <c r="C141" s="219" t="s">
        <v>8</v>
      </c>
      <c r="D141" s="219" t="s">
        <v>129</v>
      </c>
      <c r="E141" s="220" t="s">
        <v>695</v>
      </c>
      <c r="F141" s="221" t="s">
        <v>696</v>
      </c>
      <c r="G141" s="222" t="s">
        <v>170</v>
      </c>
      <c r="H141" s="223">
        <v>45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41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134</v>
      </c>
      <c r="AT141" s="230" t="s">
        <v>129</v>
      </c>
      <c r="AU141" s="230" t="s">
        <v>84</v>
      </c>
      <c r="AY141" s="18" t="s">
        <v>127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84</v>
      </c>
      <c r="BK141" s="231">
        <f>ROUND(I141*H141,2)</f>
        <v>0</v>
      </c>
      <c r="BL141" s="18" t="s">
        <v>134</v>
      </c>
      <c r="BM141" s="230" t="s">
        <v>697</v>
      </c>
    </row>
    <row r="142" s="2" customFormat="1" ht="16.5" customHeight="1">
      <c r="A142" s="39"/>
      <c r="B142" s="40"/>
      <c r="C142" s="219" t="s">
        <v>176</v>
      </c>
      <c r="D142" s="219" t="s">
        <v>129</v>
      </c>
      <c r="E142" s="220" t="s">
        <v>698</v>
      </c>
      <c r="F142" s="221" t="s">
        <v>699</v>
      </c>
      <c r="G142" s="222" t="s">
        <v>170</v>
      </c>
      <c r="H142" s="223">
        <v>45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134</v>
      </c>
      <c r="AT142" s="230" t="s">
        <v>129</v>
      </c>
      <c r="AU142" s="230" t="s">
        <v>84</v>
      </c>
      <c r="AY142" s="18" t="s">
        <v>127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134</v>
      </c>
      <c r="BM142" s="230" t="s">
        <v>700</v>
      </c>
    </row>
    <row r="143" s="12" customFormat="1" ht="25.92" customHeight="1">
      <c r="A143" s="12"/>
      <c r="B143" s="203"/>
      <c r="C143" s="204"/>
      <c r="D143" s="205" t="s">
        <v>75</v>
      </c>
      <c r="E143" s="206" t="s">
        <v>701</v>
      </c>
      <c r="F143" s="206" t="s">
        <v>702</v>
      </c>
      <c r="G143" s="204"/>
      <c r="H143" s="204"/>
      <c r="I143" s="207"/>
      <c r="J143" s="208">
        <f>BK143</f>
        <v>0</v>
      </c>
      <c r="K143" s="204"/>
      <c r="L143" s="209"/>
      <c r="M143" s="210"/>
      <c r="N143" s="211"/>
      <c r="O143" s="211"/>
      <c r="P143" s="212">
        <f>SUM(P144:P157)</f>
        <v>0</v>
      </c>
      <c r="Q143" s="211"/>
      <c r="R143" s="212">
        <f>SUM(R144:R157)</f>
        <v>0</v>
      </c>
      <c r="S143" s="211"/>
      <c r="T143" s="213">
        <f>SUM(T144:T157)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84</v>
      </c>
      <c r="AT143" s="215" t="s">
        <v>75</v>
      </c>
      <c r="AU143" s="215" t="s">
        <v>76</v>
      </c>
      <c r="AY143" s="214" t="s">
        <v>127</v>
      </c>
      <c r="BK143" s="216">
        <f>SUM(BK144:BK157)</f>
        <v>0</v>
      </c>
    </row>
    <row r="144" s="2" customFormat="1" ht="16.5" customHeight="1">
      <c r="A144" s="39"/>
      <c r="B144" s="40"/>
      <c r="C144" s="219" t="s">
        <v>222</v>
      </c>
      <c r="D144" s="219" t="s">
        <v>129</v>
      </c>
      <c r="E144" s="220" t="s">
        <v>703</v>
      </c>
      <c r="F144" s="221" t="s">
        <v>704</v>
      </c>
      <c r="G144" s="222" t="s">
        <v>170</v>
      </c>
      <c r="H144" s="223">
        <v>90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134</v>
      </c>
      <c r="AT144" s="230" t="s">
        <v>129</v>
      </c>
      <c r="AU144" s="230" t="s">
        <v>84</v>
      </c>
      <c r="AY144" s="18" t="s">
        <v>127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134</v>
      </c>
      <c r="BM144" s="230" t="s">
        <v>705</v>
      </c>
    </row>
    <row r="145" s="2" customFormat="1">
      <c r="A145" s="39"/>
      <c r="B145" s="40"/>
      <c r="C145" s="219" t="s">
        <v>183</v>
      </c>
      <c r="D145" s="219" t="s">
        <v>129</v>
      </c>
      <c r="E145" s="220" t="s">
        <v>706</v>
      </c>
      <c r="F145" s="221" t="s">
        <v>707</v>
      </c>
      <c r="G145" s="222" t="s">
        <v>708</v>
      </c>
      <c r="H145" s="223">
        <v>0.20000000000000001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134</v>
      </c>
      <c r="AT145" s="230" t="s">
        <v>129</v>
      </c>
      <c r="AU145" s="230" t="s">
        <v>84</v>
      </c>
      <c r="AY145" s="18" t="s">
        <v>127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134</v>
      </c>
      <c r="BM145" s="230" t="s">
        <v>709</v>
      </c>
    </row>
    <row r="146" s="2" customFormat="1">
      <c r="A146" s="39"/>
      <c r="B146" s="40"/>
      <c r="C146" s="219" t="s">
        <v>230</v>
      </c>
      <c r="D146" s="219" t="s">
        <v>129</v>
      </c>
      <c r="E146" s="220" t="s">
        <v>710</v>
      </c>
      <c r="F146" s="221" t="s">
        <v>711</v>
      </c>
      <c r="G146" s="222" t="s">
        <v>170</v>
      </c>
      <c r="H146" s="223">
        <v>36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41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134</v>
      </c>
      <c r="AT146" s="230" t="s">
        <v>129</v>
      </c>
      <c r="AU146" s="230" t="s">
        <v>84</v>
      </c>
      <c r="AY146" s="18" t="s">
        <v>127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0</v>
      </c>
      <c r="BL146" s="18" t="s">
        <v>134</v>
      </c>
      <c r="BM146" s="230" t="s">
        <v>712</v>
      </c>
    </row>
    <row r="147" s="2" customFormat="1" ht="16.5" customHeight="1">
      <c r="A147" s="39"/>
      <c r="B147" s="40"/>
      <c r="C147" s="219" t="s">
        <v>189</v>
      </c>
      <c r="D147" s="219" t="s">
        <v>129</v>
      </c>
      <c r="E147" s="220" t="s">
        <v>713</v>
      </c>
      <c r="F147" s="221" t="s">
        <v>714</v>
      </c>
      <c r="G147" s="222" t="s">
        <v>198</v>
      </c>
      <c r="H147" s="223">
        <v>8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134</v>
      </c>
      <c r="AT147" s="230" t="s">
        <v>129</v>
      </c>
      <c r="AU147" s="230" t="s">
        <v>84</v>
      </c>
      <c r="AY147" s="18" t="s">
        <v>127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134</v>
      </c>
      <c r="BM147" s="230" t="s">
        <v>715</v>
      </c>
    </row>
    <row r="148" s="2" customFormat="1" ht="16.5" customHeight="1">
      <c r="A148" s="39"/>
      <c r="B148" s="40"/>
      <c r="C148" s="219" t="s">
        <v>7</v>
      </c>
      <c r="D148" s="219" t="s">
        <v>129</v>
      </c>
      <c r="E148" s="220" t="s">
        <v>716</v>
      </c>
      <c r="F148" s="221" t="s">
        <v>717</v>
      </c>
      <c r="G148" s="222" t="s">
        <v>170</v>
      </c>
      <c r="H148" s="223">
        <v>190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41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134</v>
      </c>
      <c r="AT148" s="230" t="s">
        <v>129</v>
      </c>
      <c r="AU148" s="230" t="s">
        <v>84</v>
      </c>
      <c r="AY148" s="18" t="s">
        <v>127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84</v>
      </c>
      <c r="BK148" s="231">
        <f>ROUND(I148*H148,2)</f>
        <v>0</v>
      </c>
      <c r="BL148" s="18" t="s">
        <v>134</v>
      </c>
      <c r="BM148" s="230" t="s">
        <v>718</v>
      </c>
    </row>
    <row r="149" s="2" customFormat="1" ht="16.5" customHeight="1">
      <c r="A149" s="39"/>
      <c r="B149" s="40"/>
      <c r="C149" s="219" t="s">
        <v>194</v>
      </c>
      <c r="D149" s="219" t="s">
        <v>129</v>
      </c>
      <c r="E149" s="220" t="s">
        <v>719</v>
      </c>
      <c r="F149" s="221" t="s">
        <v>720</v>
      </c>
      <c r="G149" s="222" t="s">
        <v>170</v>
      </c>
      <c r="H149" s="223">
        <v>90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134</v>
      </c>
      <c r="AT149" s="230" t="s">
        <v>129</v>
      </c>
      <c r="AU149" s="230" t="s">
        <v>84</v>
      </c>
      <c r="AY149" s="18" t="s">
        <v>127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134</v>
      </c>
      <c r="BM149" s="230" t="s">
        <v>721</v>
      </c>
    </row>
    <row r="150" s="2" customFormat="1">
      <c r="A150" s="39"/>
      <c r="B150" s="40"/>
      <c r="C150" s="219" t="s">
        <v>246</v>
      </c>
      <c r="D150" s="219" t="s">
        <v>129</v>
      </c>
      <c r="E150" s="220" t="s">
        <v>722</v>
      </c>
      <c r="F150" s="221" t="s">
        <v>723</v>
      </c>
      <c r="G150" s="222" t="s">
        <v>170</v>
      </c>
      <c r="H150" s="223">
        <v>190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41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134</v>
      </c>
      <c r="AT150" s="230" t="s">
        <v>129</v>
      </c>
      <c r="AU150" s="230" t="s">
        <v>84</v>
      </c>
      <c r="AY150" s="18" t="s">
        <v>127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134</v>
      </c>
      <c r="BM150" s="230" t="s">
        <v>724</v>
      </c>
    </row>
    <row r="151" s="2" customFormat="1" ht="16.5" customHeight="1">
      <c r="A151" s="39"/>
      <c r="B151" s="40"/>
      <c r="C151" s="219" t="s">
        <v>199</v>
      </c>
      <c r="D151" s="219" t="s">
        <v>129</v>
      </c>
      <c r="E151" s="220" t="s">
        <v>725</v>
      </c>
      <c r="F151" s="221" t="s">
        <v>726</v>
      </c>
      <c r="G151" s="222" t="s">
        <v>170</v>
      </c>
      <c r="H151" s="223">
        <v>190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134</v>
      </c>
      <c r="AT151" s="230" t="s">
        <v>129</v>
      </c>
      <c r="AU151" s="230" t="s">
        <v>84</v>
      </c>
      <c r="AY151" s="18" t="s">
        <v>127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84</v>
      </c>
      <c r="BK151" s="231">
        <f>ROUND(I151*H151,2)</f>
        <v>0</v>
      </c>
      <c r="BL151" s="18" t="s">
        <v>134</v>
      </c>
      <c r="BM151" s="230" t="s">
        <v>727</v>
      </c>
    </row>
    <row r="152" s="2" customFormat="1" ht="16.5" customHeight="1">
      <c r="A152" s="39"/>
      <c r="B152" s="40"/>
      <c r="C152" s="219" t="s">
        <v>254</v>
      </c>
      <c r="D152" s="219" t="s">
        <v>129</v>
      </c>
      <c r="E152" s="220" t="s">
        <v>728</v>
      </c>
      <c r="F152" s="221" t="s">
        <v>729</v>
      </c>
      <c r="G152" s="222" t="s">
        <v>170</v>
      </c>
      <c r="H152" s="223">
        <v>190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41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134</v>
      </c>
      <c r="AT152" s="230" t="s">
        <v>129</v>
      </c>
      <c r="AU152" s="230" t="s">
        <v>84</v>
      </c>
      <c r="AY152" s="18" t="s">
        <v>127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0</v>
      </c>
      <c r="BL152" s="18" t="s">
        <v>134</v>
      </c>
      <c r="BM152" s="230" t="s">
        <v>730</v>
      </c>
    </row>
    <row r="153" s="2" customFormat="1" ht="21.75" customHeight="1">
      <c r="A153" s="39"/>
      <c r="B153" s="40"/>
      <c r="C153" s="219" t="s">
        <v>204</v>
      </c>
      <c r="D153" s="219" t="s">
        <v>129</v>
      </c>
      <c r="E153" s="220" t="s">
        <v>731</v>
      </c>
      <c r="F153" s="221" t="s">
        <v>732</v>
      </c>
      <c r="G153" s="222" t="s">
        <v>198</v>
      </c>
      <c r="H153" s="223">
        <v>10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134</v>
      </c>
      <c r="AT153" s="230" t="s">
        <v>129</v>
      </c>
      <c r="AU153" s="230" t="s">
        <v>84</v>
      </c>
      <c r="AY153" s="18" t="s">
        <v>127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134</v>
      </c>
      <c r="BM153" s="230" t="s">
        <v>733</v>
      </c>
    </row>
    <row r="154" s="2" customFormat="1" ht="16.5" customHeight="1">
      <c r="A154" s="39"/>
      <c r="B154" s="40"/>
      <c r="C154" s="219" t="s">
        <v>263</v>
      </c>
      <c r="D154" s="219" t="s">
        <v>129</v>
      </c>
      <c r="E154" s="220" t="s">
        <v>734</v>
      </c>
      <c r="F154" s="221" t="s">
        <v>735</v>
      </c>
      <c r="G154" s="222" t="s">
        <v>132</v>
      </c>
      <c r="H154" s="223">
        <v>190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41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134</v>
      </c>
      <c r="AT154" s="230" t="s">
        <v>129</v>
      </c>
      <c r="AU154" s="230" t="s">
        <v>84</v>
      </c>
      <c r="AY154" s="18" t="s">
        <v>127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84</v>
      </c>
      <c r="BK154" s="231">
        <f>ROUND(I154*H154,2)</f>
        <v>0</v>
      </c>
      <c r="BL154" s="18" t="s">
        <v>134</v>
      </c>
      <c r="BM154" s="230" t="s">
        <v>736</v>
      </c>
    </row>
    <row r="155" s="2" customFormat="1" ht="16.5" customHeight="1">
      <c r="A155" s="39"/>
      <c r="B155" s="40"/>
      <c r="C155" s="219" t="s">
        <v>211</v>
      </c>
      <c r="D155" s="219" t="s">
        <v>129</v>
      </c>
      <c r="E155" s="220" t="s">
        <v>737</v>
      </c>
      <c r="F155" s="221" t="s">
        <v>738</v>
      </c>
      <c r="G155" s="222" t="s">
        <v>170</v>
      </c>
      <c r="H155" s="223">
        <v>190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41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134</v>
      </c>
      <c r="AT155" s="230" t="s">
        <v>129</v>
      </c>
      <c r="AU155" s="230" t="s">
        <v>84</v>
      </c>
      <c r="AY155" s="18" t="s">
        <v>127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134</v>
      </c>
      <c r="BM155" s="230" t="s">
        <v>739</v>
      </c>
    </row>
    <row r="156" s="2" customFormat="1" ht="16.5" customHeight="1">
      <c r="A156" s="39"/>
      <c r="B156" s="40"/>
      <c r="C156" s="219" t="s">
        <v>274</v>
      </c>
      <c r="D156" s="219" t="s">
        <v>129</v>
      </c>
      <c r="E156" s="220" t="s">
        <v>740</v>
      </c>
      <c r="F156" s="221" t="s">
        <v>741</v>
      </c>
      <c r="G156" s="222" t="s">
        <v>132</v>
      </c>
      <c r="H156" s="223">
        <v>18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41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134</v>
      </c>
      <c r="AT156" s="230" t="s">
        <v>129</v>
      </c>
      <c r="AU156" s="230" t="s">
        <v>84</v>
      </c>
      <c r="AY156" s="18" t="s">
        <v>127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0</v>
      </c>
      <c r="BL156" s="18" t="s">
        <v>134</v>
      </c>
      <c r="BM156" s="230" t="s">
        <v>742</v>
      </c>
    </row>
    <row r="157" s="2" customFormat="1" ht="16.5" customHeight="1">
      <c r="A157" s="39"/>
      <c r="B157" s="40"/>
      <c r="C157" s="219" t="s">
        <v>214</v>
      </c>
      <c r="D157" s="219" t="s">
        <v>129</v>
      </c>
      <c r="E157" s="220" t="s">
        <v>743</v>
      </c>
      <c r="F157" s="221" t="s">
        <v>744</v>
      </c>
      <c r="G157" s="222" t="s">
        <v>745</v>
      </c>
      <c r="H157" s="223">
        <v>15</v>
      </c>
      <c r="I157" s="224"/>
      <c r="J157" s="225">
        <f>ROUND(I157*H157,2)</f>
        <v>0</v>
      </c>
      <c r="K157" s="221" t="s">
        <v>1</v>
      </c>
      <c r="L157" s="45"/>
      <c r="M157" s="286" t="s">
        <v>1</v>
      </c>
      <c r="N157" s="287" t="s">
        <v>41</v>
      </c>
      <c r="O157" s="288"/>
      <c r="P157" s="289">
        <f>O157*H157</f>
        <v>0</v>
      </c>
      <c r="Q157" s="289">
        <v>0</v>
      </c>
      <c r="R157" s="289">
        <f>Q157*H157</f>
        <v>0</v>
      </c>
      <c r="S157" s="289">
        <v>0</v>
      </c>
      <c r="T157" s="29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134</v>
      </c>
      <c r="AT157" s="230" t="s">
        <v>129</v>
      </c>
      <c r="AU157" s="230" t="s">
        <v>84</v>
      </c>
      <c r="AY157" s="18" t="s">
        <v>127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84</v>
      </c>
      <c r="BK157" s="231">
        <f>ROUND(I157*H157,2)</f>
        <v>0</v>
      </c>
      <c r="BL157" s="18" t="s">
        <v>134</v>
      </c>
      <c r="BM157" s="230" t="s">
        <v>746</v>
      </c>
    </row>
    <row r="158" s="2" customFormat="1" ht="6.96" customHeight="1">
      <c r="A158" s="39"/>
      <c r="B158" s="67"/>
      <c r="C158" s="68"/>
      <c r="D158" s="68"/>
      <c r="E158" s="68"/>
      <c r="F158" s="68"/>
      <c r="G158" s="68"/>
      <c r="H158" s="68"/>
      <c r="I158" s="68"/>
      <c r="J158" s="68"/>
      <c r="K158" s="68"/>
      <c r="L158" s="45"/>
      <c r="M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</sheetData>
  <sheetProtection sheet="1" autoFilter="0" formatColumns="0" formatRows="0" objects="1" scenarios="1" spinCount="100000" saltValue="WPKn9OZHmCq3+w0dyRyUweArbLp4DJLnG/qIPC6vyFQBupMvwmh4xOqW1Jg2t2AwtNNPpkFYDdxp7tptLR1I7A==" hashValue="s9Jr5/cTY5/puTbUzeU9Ty3MUErzNnWoSSHJsqvOReBLbe/vAzRyG5tNU5GjecOCDQibR2J/BdxDcpuTm1Wfcw==" algorithmName="SHA-512" password="CC35"/>
  <autoFilter ref="C119:K15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Miroslava Sýkorová</dc:creator>
  <cp:lastModifiedBy>Miroslava Sýkorová</cp:lastModifiedBy>
  <dcterms:created xsi:type="dcterms:W3CDTF">2021-01-13T12:03:40Z</dcterms:created>
  <dcterms:modified xsi:type="dcterms:W3CDTF">2021-01-13T12:03:47Z</dcterms:modified>
</cp:coreProperties>
</file>